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138" sheetId="2" r:id="rId1"/>
    <sheet name="139" sheetId="3" r:id="rId2"/>
    <sheet name="140" sheetId="4" r:id="rId3"/>
    <sheet name="141" sheetId="5" r:id="rId4"/>
    <sheet name="142" sheetId="6" r:id="rId5"/>
    <sheet name="143" sheetId="7" r:id="rId6"/>
    <sheet name="144" sheetId="8" r:id="rId7"/>
    <sheet name="145" sheetId="9" r:id="rId8"/>
    <sheet name="146" sheetId="10" r:id="rId9"/>
    <sheet name="147" sheetId="11" r:id="rId10"/>
    <sheet name="148" sheetId="12" r:id="rId11"/>
    <sheet name="149" sheetId="13" r:id="rId12"/>
    <sheet name="150" sheetId="14" r:id="rId13"/>
    <sheet name="151" sheetId="15" r:id="rId14"/>
    <sheet name="152" sheetId="16" r:id="rId15"/>
    <sheet name="153" sheetId="17" r:id="rId16"/>
    <sheet name="154" sheetId="18" r:id="rId17"/>
  </sheets>
  <definedNames>
    <definedName name="_xlnm._FilterDatabase" localSheetId="0" hidden="1">'138'!$A$15:$F$27</definedName>
    <definedName name="_xlnm.Print_Area" localSheetId="0">'138'!$A$1:$H$57</definedName>
    <definedName name="_xlnm.Print_Area" localSheetId="1">'139'!$A$1:$I$58</definedName>
    <definedName name="_xlnm.Print_Area" localSheetId="2">'140'!$A$1:$H$54</definedName>
    <definedName name="_xlnm.Print_Area" localSheetId="3">'141'!$A$1:$H$48</definedName>
    <definedName name="_xlnm.Print_Area" localSheetId="4">'142'!$A$1:$V$35</definedName>
    <definedName name="_xlnm.Print_Area" localSheetId="5">'143'!$A$1:$V$62</definedName>
    <definedName name="_xlnm.Print_Area" localSheetId="6">'144'!$A$1:$O$40</definedName>
    <definedName name="_xlnm.Print_Area" localSheetId="7">'145'!$A$1:$V$36</definedName>
    <definedName name="_xlnm.Print_Area" localSheetId="8">'146'!$A$1:$W$32</definedName>
    <definedName name="_xlnm.Print_Area" localSheetId="9">'147'!$A$1:$V$41</definedName>
    <definedName name="_xlnm.Print_Area" localSheetId="10">'148'!$A$1:$V$41</definedName>
    <definedName name="_xlnm.Print_Area" localSheetId="11">'149'!$A$1:$O$57</definedName>
    <definedName name="_xlnm.Print_Area" localSheetId="12">'150'!$A$1:$O$41</definedName>
    <definedName name="_xlnm.Print_Area" localSheetId="13">'151'!$A$1:$I$34</definedName>
    <definedName name="_xlnm.Print_Area" localSheetId="14">'152'!$A$1:$P$34</definedName>
    <definedName name="_xlnm.Print_Area" localSheetId="15">'153'!$A$1:$V$34</definedName>
    <definedName name="_xlnm.Print_Titles" localSheetId="2">'140'!$1:$3</definedName>
    <definedName name="_xlnm.Print_Titles" localSheetId="4">'142'!$A:$A,'142'!$1:$3</definedName>
    <definedName name="_xlnm.Print_Titles" localSheetId="5">'143'!$A:$A,'143'!$1:$3</definedName>
    <definedName name="_xlnm.Print_Titles" localSheetId="6">'144'!$1:$3</definedName>
    <definedName name="_xlnm.Print_Titles" localSheetId="7">'145'!$A:$A</definedName>
    <definedName name="_xlnm.Print_Titles" localSheetId="8">'146'!$A:$A</definedName>
    <definedName name="_xlnm.Print_Titles" localSheetId="9">'147'!$A:$A,'147'!$1:$3</definedName>
    <definedName name="_xlnm.Print_Titles" localSheetId="10">'148'!$A:$A,'148'!$1:$3</definedName>
    <definedName name="_xlnm.Print_Titles" localSheetId="11">'149'!$A:$A,'149'!$1:$3</definedName>
    <definedName name="_xlnm.Print_Titles" localSheetId="12">'150'!$A:$A,'150'!$1:$3</definedName>
    <definedName name="_xlnm.Print_Titles" localSheetId="14">'152'!$A:$A</definedName>
    <definedName name="_xlnm.Print_Titles" localSheetId="15">'153'!$1:$3</definedName>
  </definedNames>
  <calcPr calcId="152511" calcMode="manual"/>
</workbook>
</file>

<file path=xl/calcChain.xml><?xml version="1.0" encoding="utf-8"?>
<calcChain xmlns="http://schemas.openxmlformats.org/spreadsheetml/2006/main">
  <c r="F13" i="8" l="1"/>
  <c r="F15" i="8"/>
  <c r="F16" i="8"/>
  <c r="F17" i="8"/>
  <c r="F18" i="8"/>
  <c r="F19" i="8"/>
  <c r="AB15" i="13" l="1"/>
  <c r="AB16" i="13"/>
  <c r="AB17" i="13"/>
  <c r="AB18" i="13"/>
  <c r="AB19" i="13"/>
  <c r="AB20" i="13"/>
  <c r="AB21" i="13"/>
  <c r="AB22" i="13"/>
  <c r="AB23" i="13"/>
  <c r="AB24" i="13"/>
  <c r="AB25" i="13"/>
  <c r="AB26" i="13"/>
  <c r="AB27" i="13"/>
  <c r="AB28" i="13"/>
  <c r="AB29" i="13"/>
  <c r="AB30" i="13"/>
  <c r="AB31" i="13"/>
  <c r="AB32" i="13"/>
  <c r="AB33" i="13"/>
  <c r="AB34" i="13"/>
  <c r="AB35" i="13"/>
  <c r="AB36" i="13"/>
  <c r="AB37" i="13"/>
  <c r="AB38" i="13"/>
  <c r="AB39" i="13"/>
  <c r="AB40" i="13"/>
  <c r="AB41" i="13"/>
  <c r="AB42" i="13"/>
  <c r="AB43" i="13"/>
  <c r="AB44" i="13"/>
  <c r="AB45" i="13"/>
  <c r="AB46" i="13"/>
  <c r="AB47" i="13"/>
  <c r="AB48" i="13"/>
  <c r="AB49" i="13"/>
  <c r="AB50" i="13"/>
  <c r="AB51" i="13"/>
  <c r="AB52" i="13"/>
  <c r="AB54" i="13"/>
  <c r="AB14" i="13"/>
  <c r="F46" i="13" l="1"/>
  <c r="E46" i="13"/>
  <c r="D46" i="13"/>
  <c r="C46" i="13"/>
  <c r="B46" i="13"/>
  <c r="F38" i="13"/>
  <c r="E38" i="13"/>
  <c r="D38" i="13"/>
  <c r="C38" i="13"/>
  <c r="F26" i="13"/>
  <c r="F25" i="13"/>
  <c r="E25" i="13"/>
  <c r="D25" i="13"/>
  <c r="C25" i="13"/>
  <c r="B25" i="13"/>
  <c r="F20" i="13"/>
  <c r="E9" i="13"/>
  <c r="D9" i="13"/>
  <c r="C9" i="13"/>
  <c r="B9" i="13"/>
  <c r="F25" i="12"/>
  <c r="F17" i="10"/>
  <c r="F21" i="9"/>
</calcChain>
</file>

<file path=xl/sharedStrings.xml><?xml version="1.0" encoding="utf-8"?>
<sst xmlns="http://schemas.openxmlformats.org/spreadsheetml/2006/main" count="2318" uniqueCount="260">
  <si>
    <t xml:space="preserve">Table 138: Market Capitalisation of International Equity Markets </t>
  </si>
  <si>
    <t>Exchange Name</t>
  </si>
  <si>
    <t>Domestic Market Capitalisation (in USD Billion)</t>
  </si>
  <si>
    <t>Americas</t>
  </si>
  <si>
    <t>BM&amp;FBOVESPA</t>
  </si>
  <si>
    <t>Buenos Aires SE</t>
  </si>
  <si>
    <t>Colombia SE</t>
  </si>
  <si>
    <t>Lima SE</t>
  </si>
  <si>
    <t>Mexican Exchange</t>
  </si>
  <si>
    <t>NASDAQ OMX</t>
  </si>
  <si>
    <t>NYSE</t>
  </si>
  <si>
    <t>Santiago SE</t>
  </si>
  <si>
    <t>TMX Group</t>
  </si>
  <si>
    <t>Asia Pacific</t>
  </si>
  <si>
    <t/>
  </si>
  <si>
    <t>Australian SE</t>
  </si>
  <si>
    <t>Bursa Malaysia</t>
  </si>
  <si>
    <t>Colombo SE</t>
  </si>
  <si>
    <t>Hong Kong Exchanges</t>
  </si>
  <si>
    <t>Indonesia SE</t>
  </si>
  <si>
    <t>Korea Exchange</t>
  </si>
  <si>
    <t>Philippine SE</t>
  </si>
  <si>
    <t>Shanghai SE</t>
  </si>
  <si>
    <t>NA</t>
  </si>
  <si>
    <t>Shenzhen SE</t>
  </si>
  <si>
    <t>Singapore Exchange</t>
  </si>
  <si>
    <t>Taiwan SE Corp.</t>
  </si>
  <si>
    <t xml:space="preserve">The Stock Exchange of Thailand </t>
  </si>
  <si>
    <t>Japan Exchange Group JPX #</t>
  </si>
  <si>
    <t>Europe - Africa - Middle East</t>
  </si>
  <si>
    <t xml:space="preserve">Amman SE </t>
  </si>
  <si>
    <t>Athens Exchange</t>
  </si>
  <si>
    <t>BME Spanish Exchanges</t>
  </si>
  <si>
    <t>Borsa Istanbul</t>
  </si>
  <si>
    <t>Borsa Italiana</t>
  </si>
  <si>
    <t>Budapest SE</t>
  </si>
  <si>
    <t>Casablanca SE</t>
  </si>
  <si>
    <t>Deutsche Borse</t>
  </si>
  <si>
    <t>Egyptian Exchange</t>
  </si>
  <si>
    <t>Euronext</t>
  </si>
  <si>
    <t>Irish SE</t>
  </si>
  <si>
    <t>Johannesburg SE</t>
  </si>
  <si>
    <t>Ljubljana SE</t>
  </si>
  <si>
    <t>London SE Group</t>
  </si>
  <si>
    <t>Luxembourg SE</t>
  </si>
  <si>
    <t>Malta SE</t>
  </si>
  <si>
    <t>Mauritius SE</t>
  </si>
  <si>
    <t>Moscow Exchange *</t>
  </si>
  <si>
    <t xml:space="preserve">NASDAQ OMX Nordic Exchange </t>
  </si>
  <si>
    <t>Oslo Borse</t>
  </si>
  <si>
    <t>SIX Swiss Exchange</t>
  </si>
  <si>
    <t>Tehran SE</t>
  </si>
  <si>
    <t>Tel Aviv SE</t>
  </si>
  <si>
    <t xml:space="preserve">Warsaw </t>
  </si>
  <si>
    <t>Wiener Borse</t>
  </si>
  <si>
    <r>
      <t xml:space="preserve">Notes: 1. * Moscow Exchange was established in December 2011 by merging the Moscow Interbank Currency Exchange (MICEX) and the Russian Trading System. Data prior to 2012 pertains to MICEX.
2. </t>
    </r>
    <r>
      <rPr>
        <b/>
        <vertAlign val="superscript"/>
        <sz val="9"/>
        <color theme="1"/>
        <rFont val="Garamond"/>
        <family val="1"/>
      </rPr>
      <t>#</t>
    </r>
    <r>
      <rPr>
        <b/>
        <sz val="9"/>
        <color theme="1"/>
        <rFont val="Garamond"/>
        <family val="1"/>
      </rPr>
      <t>Japan Exchange Group, Inc. (JPX) was established via the business combination between Tokyo Stock Exchange Group and Osaka Securities Exchange on January 1, 2013. Data prior to 2013 pertains to  Tokyo stock exchange.</t>
    </r>
  </si>
  <si>
    <t>Source: World Federation of Exchanges.</t>
  </si>
  <si>
    <t>Table 139: Companies Listed in International Equity Markets</t>
  </si>
  <si>
    <t>Number of Companies Listed</t>
  </si>
  <si>
    <t>Warsaw SE</t>
  </si>
  <si>
    <t>Table 140: Value of Shares Traded in International Equity Markets</t>
  </si>
  <si>
    <t>Total Turnover (in USD Billion)</t>
  </si>
  <si>
    <t>Colombia</t>
  </si>
  <si>
    <t xml:space="preserve">Borsa Italiana </t>
  </si>
  <si>
    <t>Table 141: Number of Trading Days in International Equity Markets</t>
  </si>
  <si>
    <t>Bermuda SE</t>
  </si>
  <si>
    <r>
      <t xml:space="preserve">Japan Exchange Group JPX </t>
    </r>
    <r>
      <rPr>
        <vertAlign val="superscript"/>
        <sz val="10"/>
        <color theme="1"/>
        <rFont val="Garamond"/>
        <family val="1"/>
      </rPr>
      <t>#</t>
    </r>
  </si>
  <si>
    <t>Table 142: Trends in Exchange Traded Funds Listed</t>
  </si>
  <si>
    <t>Number of ETFs listed</t>
  </si>
  <si>
    <t>Total number of trades in ETFs  (in Million)</t>
  </si>
  <si>
    <t>Total trading value of ETFs (in USD Billion)</t>
  </si>
  <si>
    <t>New Zealand Exchange</t>
  </si>
  <si>
    <r>
      <t xml:space="preserve">Japan Exchange Group JPX </t>
    </r>
    <r>
      <rPr>
        <vertAlign val="superscript"/>
        <sz val="8"/>
        <color theme="1"/>
        <rFont val="Garamond"/>
        <family val="1"/>
      </rPr>
      <t>#</t>
    </r>
  </si>
  <si>
    <t>Oslo Stock Exchange</t>
  </si>
  <si>
    <t>Table 143: Trends in International Fixed Income Markets</t>
  </si>
  <si>
    <t>Bonds Issuers</t>
  </si>
  <si>
    <t>Bonds Listed</t>
  </si>
  <si>
    <t>Value of bonds listed (in USD Billion)</t>
  </si>
  <si>
    <t>GreTai Securities Market</t>
  </si>
  <si>
    <t>HoChiMinh SE</t>
  </si>
  <si>
    <t>Japan Exchange Group#</t>
  </si>
  <si>
    <t>Abu Dhabi SE</t>
  </si>
  <si>
    <t>Cyprus SE</t>
  </si>
  <si>
    <t>Dubai Financial Market</t>
  </si>
  <si>
    <t>Kazakhstan SE</t>
  </si>
  <si>
    <t>Muscat Securities Market</t>
  </si>
  <si>
    <t>Qatar Stock Exchange</t>
  </si>
  <si>
    <t>Saudi Stock Exchange - Tadawul</t>
  </si>
  <si>
    <t>Table 144: Number and Value of Bonds Traded in International Fixed Income Markets</t>
  </si>
  <si>
    <t xml:space="preserve">Number of Bonds Traded (in '000) </t>
  </si>
  <si>
    <t xml:space="preserve"> Value of Bonds Traded (in USD Billion)</t>
  </si>
  <si>
    <t>Japan Exchange Group #</t>
  </si>
  <si>
    <t>Table 145: International Derivatives Market (Stock Options)</t>
  </si>
  <si>
    <t>Notional Value (in USD Billion)</t>
  </si>
  <si>
    <t>Number of contracts traded (in Million)</t>
  </si>
  <si>
    <t>Open Interest (in Million)</t>
  </si>
  <si>
    <t>Bourse de Montreal</t>
  </si>
  <si>
    <t>CBOE</t>
  </si>
  <si>
    <t>ISE</t>
  </si>
  <si>
    <t>ASX Derivatives Trading</t>
  </si>
  <si>
    <t>TAIFEX</t>
  </si>
  <si>
    <t xml:space="preserve">Athens </t>
  </si>
  <si>
    <t>ICE Futures Europe</t>
  </si>
  <si>
    <t>Liffe</t>
  </si>
  <si>
    <t>Table 146: International Derivatives Market (Stock Futures)</t>
  </si>
  <si>
    <t>One Chicago</t>
  </si>
  <si>
    <t>Thailand Futures Exchange</t>
  </si>
  <si>
    <t>Table 147: International Derivatives Market (Index Options)</t>
  </si>
  <si>
    <t>CME Group</t>
  </si>
  <si>
    <t>ICE Futures US</t>
  </si>
  <si>
    <t>ASX SFE Derivatives Trading</t>
  </si>
  <si>
    <r>
      <t xml:space="preserve">Japan Exchange Group JPX </t>
    </r>
    <r>
      <rPr>
        <vertAlign val="superscript"/>
        <sz val="9"/>
        <color theme="1"/>
        <rFont val="Garamond"/>
        <family val="1"/>
      </rPr>
      <t>#</t>
    </r>
  </si>
  <si>
    <t xml:space="preserve">Moscow Exchange </t>
  </si>
  <si>
    <t>Table 148: International Derivatives Market (Index Futures)</t>
  </si>
  <si>
    <t>CBOE Futures Exchange</t>
  </si>
  <si>
    <t>Bursa Malaysia Derivatives</t>
  </si>
  <si>
    <t>China Financial Futures Exchange</t>
  </si>
  <si>
    <t>Moscow Exchange</t>
  </si>
  <si>
    <t>Table 149: Worldwide Number of Mutual Fund Schemes and Net Assets</t>
  </si>
  <si>
    <t>Country</t>
  </si>
  <si>
    <t>Total Net Assets (USD Billion)</t>
  </si>
  <si>
    <t>Number of Mutual Fund Schemes</t>
  </si>
  <si>
    <t>2016$</t>
  </si>
  <si>
    <t>Argentina</t>
  </si>
  <si>
    <t>Brazil</t>
  </si>
  <si>
    <t>Canada</t>
  </si>
  <si>
    <t>Chile</t>
  </si>
  <si>
    <t>Costa Rica</t>
  </si>
  <si>
    <t>Mexico</t>
  </si>
  <si>
    <t>Trinidad &amp; Tobago</t>
  </si>
  <si>
    <t>United States</t>
  </si>
  <si>
    <t>Australia</t>
  </si>
  <si>
    <t>Philippines</t>
  </si>
  <si>
    <t>Pakistan</t>
  </si>
  <si>
    <t>Taiwan</t>
  </si>
  <si>
    <t>New Zealand</t>
  </si>
  <si>
    <t>China</t>
  </si>
  <si>
    <t>Japan</t>
  </si>
  <si>
    <t>Korea, Rep. of</t>
  </si>
  <si>
    <t>Austria</t>
  </si>
  <si>
    <t>Belgium</t>
  </si>
  <si>
    <t>Bulgaria</t>
  </si>
  <si>
    <t>Croatia</t>
  </si>
  <si>
    <t>Czech Republic</t>
  </si>
  <si>
    <t>Denmark</t>
  </si>
  <si>
    <t>Finland</t>
  </si>
  <si>
    <t>France</t>
  </si>
  <si>
    <t>Germany</t>
  </si>
  <si>
    <t>Greece</t>
  </si>
  <si>
    <t>Hungary</t>
  </si>
  <si>
    <t>Ireland</t>
  </si>
  <si>
    <t>Italy</t>
  </si>
  <si>
    <t>Liechtenstein</t>
  </si>
  <si>
    <t>Luxembourg</t>
  </si>
  <si>
    <t>Malta</t>
  </si>
  <si>
    <t>Netherlands</t>
  </si>
  <si>
    <t>Norway</t>
  </si>
  <si>
    <t>Poland</t>
  </si>
  <si>
    <t>Portugal</t>
  </si>
  <si>
    <t>Romania</t>
  </si>
  <si>
    <t>Russia</t>
  </si>
  <si>
    <t>Slovakia</t>
  </si>
  <si>
    <t>Slovenia</t>
  </si>
  <si>
    <t>South Africa</t>
  </si>
  <si>
    <t>Spain</t>
  </si>
  <si>
    <t>Sweden</t>
  </si>
  <si>
    <t>Switzerland</t>
  </si>
  <si>
    <t>Turkey</t>
  </si>
  <si>
    <t>United Kingdom</t>
  </si>
  <si>
    <t xml:space="preserve"> 2. Funds of funds are not included, except for France, Germany, Italy, and Luxembourg. Home-domiciled funds, except for Hong Kong, New Zealand and Trinidad &amp; Tobago, which include home- and foreign-domiciled funds.</t>
  </si>
  <si>
    <t>Source: Investment Company Institute.</t>
  </si>
  <si>
    <t>Amount Mobilised through IPO 
(USD Billion)</t>
  </si>
  <si>
    <t>Amount Mobilised through FPO &amp; Rights Issues 
(USD Billion)</t>
  </si>
  <si>
    <r>
      <t>Japan Exchange Group</t>
    </r>
    <r>
      <rPr>
        <vertAlign val="superscript"/>
        <sz val="9"/>
        <color theme="1"/>
        <rFont val="Garamond"/>
        <family val="1"/>
      </rPr>
      <t>#</t>
    </r>
  </si>
  <si>
    <t>Table 151: Annualised Volatility of the Major International Indices</t>
  </si>
  <si>
    <t>Index</t>
  </si>
  <si>
    <t>America</t>
  </si>
  <si>
    <t>BRAZIL IBOVESPA INDEX</t>
  </si>
  <si>
    <t>DOW JONES INDUS. AVG INDEX</t>
  </si>
  <si>
    <t>USA</t>
  </si>
  <si>
    <t>MEXICO IPC INDEX</t>
  </si>
  <si>
    <t>NASDAQ COMPOSITE INDEX</t>
  </si>
  <si>
    <t>S&amp;P 500 INDEX</t>
  </si>
  <si>
    <t>S&amp;P/TSX COMPOSITE INDEX</t>
  </si>
  <si>
    <t>FTSE BURSA MALAYSIA KLCI INDEX</t>
  </si>
  <si>
    <t>Malasia</t>
  </si>
  <si>
    <t>HANG SENG INDEX</t>
  </si>
  <si>
    <t>Hong Kong</t>
  </si>
  <si>
    <t>JAKARTA COMPOSITE INDEX</t>
  </si>
  <si>
    <t>Indonesia</t>
  </si>
  <si>
    <t>KOSPI INDEX</t>
  </si>
  <si>
    <t>South Koria</t>
  </si>
  <si>
    <t>NIKKEI 225 INDEX</t>
  </si>
  <si>
    <t>NZX 50 GROSS INDEX</t>
  </si>
  <si>
    <t>S&amp;P/ASX 200 INDEX</t>
  </si>
  <si>
    <t>SHANGHAI SE COMPOSITE INDEX</t>
  </si>
  <si>
    <t>SHENZHEN SE COMPOSITE INDEX</t>
  </si>
  <si>
    <t>STOCK EXCH OF THAI INDEX</t>
  </si>
  <si>
    <t>Thailand</t>
  </si>
  <si>
    <t>STRAITS TIMES INDEX</t>
  </si>
  <si>
    <t>Singapore </t>
  </si>
  <si>
    <t>TAIWAN TAIEX INDEX</t>
  </si>
  <si>
    <t>AEX-INDEX</t>
  </si>
  <si>
    <t>Netherland</t>
  </si>
  <si>
    <t>CAC 40 INDEX</t>
  </si>
  <si>
    <t>DAX INDEX</t>
  </si>
  <si>
    <t>EURO STOXX 50 PRICE EUR INDEX</t>
  </si>
  <si>
    <t>Eurozone</t>
  </si>
  <si>
    <t>FTSE 100 INDEX</t>
  </si>
  <si>
    <t>UK</t>
  </si>
  <si>
    <t>FTSE MIB INDEX</t>
  </si>
  <si>
    <t>IBEX 35 INDEX</t>
  </si>
  <si>
    <t>OMX STOCKHOLM 30 INDEX</t>
  </si>
  <si>
    <t>SWISS MARKET INDEX</t>
  </si>
  <si>
    <t>Source: Bloomberg</t>
  </si>
  <si>
    <t>Table 152: Yearly Closing Values and Annual Returns of Major International Indices</t>
  </si>
  <si>
    <t xml:space="preserve"> Closing Value of International Indices</t>
  </si>
  <si>
    <t>Annual Return on International Indices (Net Dividend)</t>
  </si>
  <si>
    <t>Table 153: P/E Ratio, P/B Ratio and Dividend Yield of Major International Indices</t>
  </si>
  <si>
    <t>PER</t>
  </si>
  <si>
    <t>PBR</t>
  </si>
  <si>
    <t>Dividend Yield</t>
  </si>
  <si>
    <t>Table 154: Investment Flows - New Capital raised by Share &amp; Bonds in Major Exchnages</t>
  </si>
  <si>
    <t>Bonds</t>
  </si>
  <si>
    <t>Equity</t>
  </si>
  <si>
    <t>Total</t>
  </si>
  <si>
    <t>Australian Securities Exchange</t>
  </si>
  <si>
    <t>Bolsa de Comercio de Buenos Aires</t>
  </si>
  <si>
    <t>Hong Kong Exchanges and Clearing</t>
  </si>
  <si>
    <t>Irish Stock Exchange</t>
  </si>
  <si>
    <t>Japan Exchange Group Inc.</t>
  </si>
  <si>
    <t>Johannesburg Stock Exchange</t>
  </si>
  <si>
    <t>Nasdaq - US</t>
  </si>
  <si>
    <t>Nasdaq Nordic Exchanges</t>
  </si>
  <si>
    <t>Oslo Bors</t>
  </si>
  <si>
    <t>Shanghai Stock Exchange</t>
  </si>
  <si>
    <t>Shenzhen Stock Exchange</t>
  </si>
  <si>
    <t>Tel-Aviv Stock Exchange</t>
  </si>
  <si>
    <t>Warsaw Stock Exchange</t>
  </si>
  <si>
    <t>Chinese Taipei</t>
  </si>
  <si>
    <t>India</t>
  </si>
  <si>
    <t>Cyprus</t>
  </si>
  <si>
    <t>World</t>
  </si>
  <si>
    <t>Europe</t>
  </si>
  <si>
    <t>Asia and Pacific</t>
  </si>
  <si>
    <t>Africa</t>
  </si>
  <si>
    <t>3.$ indicates Data upto September 2016</t>
  </si>
  <si>
    <t>Note:  Annualised Volatility is calculated as standard deviation of log normal returns on closing prices of Indices for the period of 260 trading days multiply by SQRT(365)/SQRT(280).</t>
  </si>
  <si>
    <r>
      <t xml:space="preserve">1. * Moscow Exchange was established in December 2011 by merging the Moscow Interbank Currency Exchange (MICEX) and the Russian Trading System. Data prior to 2012 pertains to MICEX.
2. </t>
    </r>
    <r>
      <rPr>
        <b/>
        <vertAlign val="superscript"/>
        <sz val="9"/>
        <color theme="1"/>
        <rFont val="Garamond"/>
        <family val="1"/>
      </rPr>
      <t>#</t>
    </r>
    <r>
      <rPr>
        <b/>
        <sz val="9"/>
        <color theme="1"/>
        <rFont val="Garamond"/>
        <family val="1"/>
      </rPr>
      <t>Japan Exchange Group, Inc. (JPX) was established via the business combination between Tokyo Stock Exchange Group and Osaka Securities Exchange on January 1, 2013. Data prior to 2013 pertains to  Tokyo stock exchange.
3. London SE Group : includes London Stock Exchange and Borsa Italiana</t>
    </r>
  </si>
  <si>
    <t xml:space="preserve">Notes: </t>
  </si>
  <si>
    <t xml:space="preserve">Notes:  </t>
  </si>
  <si>
    <r>
      <t xml:space="preserve">1.* Moscow Exchange was established in December 2011 by merging the Moscow Interbank Currency Exchange (MICEX) and the Russian Trading System. Data prior to 2012 pertains to MICEX.
2. </t>
    </r>
    <r>
      <rPr>
        <b/>
        <vertAlign val="superscript"/>
        <sz val="9"/>
        <color theme="1"/>
        <rFont val="Garamond"/>
        <family val="1"/>
      </rPr>
      <t>#</t>
    </r>
    <r>
      <rPr>
        <b/>
        <sz val="9"/>
        <color theme="1"/>
        <rFont val="Garamond"/>
        <family val="1"/>
      </rPr>
      <t>Japan Exchange Group, Inc. (JPX) was established via the business combination between Tokyo Stock Exchange Group and Osaka Securities Exchange on January 1, 2013. Data prior to 2013 pertains to  Tokyo stock exchange.
3. London SE Group : includes London Stock Exchange and Borsa Italiana</t>
    </r>
  </si>
  <si>
    <r>
      <t xml:space="preserve">1. * Moscow Exchange was established in December 2011 by merging the Moscow Interbank Currency Exchange (MICEX) and the Russian Trading System. Data prior to 2012 pertains to MICEX.
2. </t>
    </r>
    <r>
      <rPr>
        <b/>
        <vertAlign val="superscript"/>
        <sz val="9"/>
        <color theme="1"/>
        <rFont val="Garamond"/>
        <family val="1"/>
      </rPr>
      <t>#</t>
    </r>
    <r>
      <rPr>
        <b/>
        <sz val="9"/>
        <color theme="1"/>
        <rFont val="Garamond"/>
        <family val="1"/>
      </rPr>
      <t>Japan Exchange Group, Inc. (JPX) was established via the business combination between Tokyo Stock Exchange Group and Osaka Securities Exchange on January 1, 2013. Data prior to 2013 pertains to  Tokyo stock exchange.</t>
    </r>
  </si>
  <si>
    <r>
      <t xml:space="preserve">1. </t>
    </r>
    <r>
      <rPr>
        <b/>
        <vertAlign val="superscript"/>
        <sz val="8"/>
        <color theme="1"/>
        <rFont val="Garamond"/>
        <family val="1"/>
      </rPr>
      <t>#</t>
    </r>
    <r>
      <rPr>
        <b/>
        <sz val="8"/>
        <color theme="1"/>
        <rFont val="Garamond"/>
        <family val="1"/>
      </rPr>
      <t>Japan Exchange Group, Inc. (JPX) was established via the business combination between Tokyo Stock Exchange Group and Osaka Securities Exchange on January 1, 2013. Data prior to 2013 pertains to  Tokyo stock exchange.
2. London SE Group : includes London Stock Exchange and Borsa Italiana</t>
    </r>
  </si>
  <si>
    <r>
      <t xml:space="preserve"> 1. * Moscow Exchange was established in December 2011 by merging the Moscow Interbank Currency Exchange (MICEX) and the Russian Trading System. Data prior to 2012 pertains to MICEX.
2. </t>
    </r>
    <r>
      <rPr>
        <b/>
        <vertAlign val="superscript"/>
        <sz val="9"/>
        <color theme="1"/>
        <rFont val="Garamond"/>
        <family val="1"/>
      </rPr>
      <t>#</t>
    </r>
    <r>
      <rPr>
        <b/>
        <sz val="9"/>
        <color theme="1"/>
        <rFont val="Garamond"/>
        <family val="1"/>
      </rPr>
      <t>Japan Exchange Group, Inc. (JPX) was established via the business combination between Tokyo Stock Exchange Group and Osaka Securities Exchange on January 1, 2013. Data prior to 2013 pertains to  Tokyo stock exchange.
3. London SE Group : includes London Stock Exchange and Borsa Italiana</t>
    </r>
  </si>
  <si>
    <t>Notes:</t>
  </si>
  <si>
    <r>
      <t xml:space="preserve">1. * Moscow Exchange was established in December 2011 by merging the Moscow Interbank Currency Exchange (MICEX) and the Russian Trading System. Data prior to 2012 pertains to MICEX.
2. </t>
    </r>
    <r>
      <rPr>
        <b/>
        <vertAlign val="superscript"/>
        <sz val="9"/>
        <color theme="1"/>
        <rFont val="Garamond"/>
        <family val="1"/>
      </rPr>
      <t>#</t>
    </r>
    <r>
      <rPr>
        <b/>
        <sz val="9"/>
        <color theme="1"/>
        <rFont val="Garamond"/>
        <family val="1"/>
      </rPr>
      <t>Japan Exchange Group, Inc. (JPX) was established via the business combination between Tokyo Stock Exchange Group and Osaka Securities Exchange on January 1, 2013. Data prior to 2013 pertains to  Tokyo stock exchange.
3. London SE Group : includes London Stock Exchange and Borsa Italiana</t>
    </r>
  </si>
  <si>
    <t>1. * Moscow Exchange was established in December 2011 by merging the Moscow Interbank Currency Exchange (MICEX) and the Russian Trading System. Data prior to 2012 pertains to MICEX.
2. #Japan Exchange Group, Inc. (JPX) was established via the business combination between Tokyo Stock Exchange Group and Osaka Securities Exchange on January 1, 2013. Data prior to 2013 pertains to  Tokyo stock exchange.
3. London SE Group : includes London Stock Exchange and Borsa Italiana</t>
  </si>
  <si>
    <t>1.  National mutual fund associations; European Fund and Asset Management Association (EFAMA) provides data for all European countries except Russia.</t>
  </si>
  <si>
    <t>Table 150:  Investment Flow through IPOs, FPOs and Rights Issues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</si>
</sst>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 #,##0.00_ ;_ * \-#,##0.00_ ;_ * &quot;-&quot;??_ ;_ @_ "/>
    <numFmt numFmtId="165" formatCode="_ * #,##0_ ;_ * \-#,##0_ ;_ * &quot;-&quot;??_ ;_ @_ "/>
    <numFmt numFmtId="166" formatCode="_ * #,##0.0_ ;_ * \-#,##0.0_ ;_ * &quot;-&quot;??_ ;_ @_ "/>
    <numFmt numFmtId="167" formatCode="0.0"/>
  </numFmts>
  <fonts count="26" x14ac:knownFonts="1">
    <font>
      <sz val="11"/>
      <color theme="1"/>
      <name val="Calibri"/>
      <family val="2"/>
      <scheme val="minor"/>
    </font>
    <font>
      <sz val="11"/>
      <color theme="1"/>
      <name val="Calibri"/>
      <family val="2"/>
      <scheme val="minor"/>
    </font>
    <font>
      <sz val="10"/>
      <color theme="1"/>
      <name val="Garamond"/>
      <family val="2"/>
    </font>
    <font>
      <b/>
      <sz val="9"/>
      <color theme="1"/>
      <name val="Garamond"/>
      <family val="1"/>
    </font>
    <font>
      <sz val="9"/>
      <color theme="1"/>
      <name val="Garamond"/>
      <family val="1"/>
    </font>
    <font>
      <b/>
      <sz val="9"/>
      <color rgb="FFFF0000"/>
      <name val="Garamond"/>
      <family val="1"/>
    </font>
    <font>
      <b/>
      <vertAlign val="superscript"/>
      <sz val="9"/>
      <color theme="1"/>
      <name val="Garamond"/>
      <family val="1"/>
    </font>
    <font>
      <b/>
      <sz val="9"/>
      <name val="Garamond"/>
      <family val="1"/>
    </font>
    <font>
      <b/>
      <sz val="10"/>
      <color theme="1"/>
      <name val="Garamond"/>
      <family val="1"/>
    </font>
    <font>
      <sz val="10"/>
      <color theme="1"/>
      <name val="Garamond"/>
      <family val="1"/>
    </font>
    <font>
      <b/>
      <sz val="10"/>
      <color rgb="FFFF0000"/>
      <name val="Garamond"/>
      <family val="1"/>
    </font>
    <font>
      <vertAlign val="superscript"/>
      <sz val="10"/>
      <color theme="1"/>
      <name val="Garamond"/>
      <family val="1"/>
    </font>
    <font>
      <b/>
      <sz val="10"/>
      <name val="Garamond"/>
      <family val="1"/>
    </font>
    <font>
      <b/>
      <sz val="8"/>
      <color theme="1"/>
      <name val="Garamond"/>
      <family val="1"/>
    </font>
    <font>
      <sz val="8"/>
      <color theme="1"/>
      <name val="Garamond"/>
      <family val="1"/>
    </font>
    <font>
      <b/>
      <sz val="8"/>
      <color rgb="FFFF0000"/>
      <name val="Garamond"/>
      <family val="1"/>
    </font>
    <font>
      <vertAlign val="superscript"/>
      <sz val="8"/>
      <color theme="1"/>
      <name val="Garamond"/>
      <family val="1"/>
    </font>
    <font>
      <b/>
      <vertAlign val="superscript"/>
      <sz val="8"/>
      <color theme="1"/>
      <name val="Garamond"/>
      <family val="1"/>
    </font>
    <font>
      <b/>
      <sz val="8"/>
      <name val="Garamond"/>
      <family val="1"/>
    </font>
    <font>
      <sz val="11"/>
      <color theme="1"/>
      <name val="Garamond"/>
      <family val="1"/>
    </font>
    <font>
      <b/>
      <sz val="11"/>
      <color theme="1"/>
      <name val="Garamond"/>
      <family val="1"/>
    </font>
    <font>
      <b/>
      <sz val="11"/>
      <color rgb="FFFF0000"/>
      <name val="Garamond"/>
      <family val="1"/>
    </font>
    <font>
      <sz val="9"/>
      <color indexed="20"/>
      <name val="Garamond"/>
      <family val="1"/>
    </font>
    <font>
      <vertAlign val="superscript"/>
      <sz val="9"/>
      <color theme="1"/>
      <name val="Garamond"/>
      <family val="1"/>
    </font>
    <font>
      <b/>
      <sz val="11"/>
      <name val="Garamond"/>
      <family val="1"/>
    </font>
    <font>
      <sz val="11"/>
      <name val="Garamond"/>
      <family val="1"/>
    </font>
  </fonts>
  <fills count="3">
    <fill>
      <patternFill patternType="none"/>
    </fill>
    <fill>
      <patternFill patternType="gray125"/>
    </fill>
    <fill>
      <patternFill patternType="solid">
        <fgColor theme="0"/>
        <bgColor indexed="64"/>
      </patternFill>
    </fill>
  </fills>
  <borders count="15">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s>
  <cellStyleXfs count="19">
    <xf numFmtId="0" fontId="0" fillId="0" borderId="0"/>
    <xf numFmtId="164"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1" fillId="0" borderId="0" applyFont="0" applyFill="0" applyBorder="0" applyAlignment="0" applyProtection="0"/>
  </cellStyleXfs>
  <cellXfs count="335">
    <xf numFmtId="0" fontId="0" fillId="0" borderId="0" xfId="0"/>
    <xf numFmtId="0" fontId="3" fillId="0" borderId="0" xfId="2" applyFont="1" applyFill="1" applyBorder="1" applyAlignment="1"/>
    <xf numFmtId="0" fontId="4" fillId="0" borderId="0" xfId="0" applyFont="1"/>
    <xf numFmtId="0" fontId="3" fillId="0" borderId="2" xfId="0" applyFont="1" applyBorder="1"/>
    <xf numFmtId="0" fontId="5" fillId="2" borderId="3" xfId="0" applyFont="1" applyFill="1" applyBorder="1" applyAlignment="1"/>
    <xf numFmtId="0" fontId="5" fillId="2" borderId="4" xfId="0" applyFont="1" applyFill="1" applyBorder="1" applyAlignment="1"/>
    <xf numFmtId="0" fontId="5" fillId="2" borderId="4" xfId="0" applyFont="1" applyFill="1" applyBorder="1" applyAlignment="1">
      <alignment horizontal="center"/>
    </xf>
    <xf numFmtId="0" fontId="4" fillId="2" borderId="5" xfId="0" applyFont="1" applyFill="1" applyBorder="1"/>
    <xf numFmtId="0" fontId="4" fillId="0" borderId="7" xfId="0" applyFont="1" applyBorder="1"/>
    <xf numFmtId="165" fontId="4" fillId="0" borderId="7" xfId="1" applyNumberFormat="1" applyFont="1" applyBorder="1"/>
    <xf numFmtId="165" fontId="4" fillId="0" borderId="8" xfId="1" applyNumberFormat="1" applyFont="1" applyBorder="1"/>
    <xf numFmtId="165" fontId="4" fillId="0" borderId="6" xfId="1" applyNumberFormat="1" applyFont="1" applyFill="1" applyBorder="1"/>
    <xf numFmtId="165" fontId="4" fillId="0" borderId="2" xfId="1" applyNumberFormat="1" applyFont="1" applyBorder="1"/>
    <xf numFmtId="0" fontId="4" fillId="2" borderId="3" xfId="0" applyFont="1" applyFill="1" applyBorder="1"/>
    <xf numFmtId="0" fontId="5" fillId="2" borderId="5" xfId="0" applyFont="1" applyFill="1" applyBorder="1" applyAlignment="1"/>
    <xf numFmtId="165" fontId="4" fillId="0" borderId="7" xfId="1" applyNumberFormat="1" applyFont="1" applyBorder="1" applyAlignment="1">
      <alignment horizontal="right"/>
    </xf>
    <xf numFmtId="165" fontId="4" fillId="0" borderId="8" xfId="1" applyNumberFormat="1" applyFont="1" applyBorder="1" applyAlignment="1">
      <alignment horizontal="right"/>
    </xf>
    <xf numFmtId="166" fontId="4" fillId="0" borderId="8" xfId="1" applyNumberFormat="1" applyFont="1" applyBorder="1" applyAlignment="1">
      <alignment horizontal="right"/>
    </xf>
    <xf numFmtId="166" fontId="4" fillId="0" borderId="0" xfId="0" applyNumberFormat="1" applyFont="1"/>
    <xf numFmtId="0" fontId="5" fillId="2" borderId="3" xfId="0" applyFont="1" applyFill="1" applyBorder="1" applyAlignment="1">
      <alignment horizontal="center"/>
    </xf>
    <xf numFmtId="165" fontId="4" fillId="0" borderId="8" xfId="1" applyNumberFormat="1" applyFont="1" applyFill="1" applyBorder="1"/>
    <xf numFmtId="165" fontId="4" fillId="0" borderId="8" xfId="1" applyNumberFormat="1" applyFont="1" applyFill="1" applyBorder="1" applyAlignment="1">
      <alignment horizontal="right"/>
    </xf>
    <xf numFmtId="0" fontId="4" fillId="0" borderId="0" xfId="0" applyFont="1" applyFill="1"/>
    <xf numFmtId="0" fontId="7" fillId="0" borderId="0" xfId="3" applyFont="1" applyFill="1" applyBorder="1"/>
    <xf numFmtId="0" fontId="9" fillId="0" borderId="0" xfId="0" applyFont="1" applyFill="1"/>
    <xf numFmtId="0" fontId="8" fillId="0" borderId="2" xfId="0" applyFont="1" applyFill="1" applyBorder="1"/>
    <xf numFmtId="0" fontId="9" fillId="2" borderId="3" xfId="0" applyFont="1" applyFill="1" applyBorder="1"/>
    <xf numFmtId="0" fontId="9" fillId="2" borderId="4" xfId="0" applyFont="1" applyFill="1" applyBorder="1" applyAlignment="1"/>
    <xf numFmtId="0" fontId="10" fillId="2" borderId="4" xfId="0" applyFont="1" applyFill="1" applyBorder="1" applyAlignment="1">
      <alignment horizontal="center"/>
    </xf>
    <xf numFmtId="0" fontId="9" fillId="2" borderId="4" xfId="0" applyFont="1" applyFill="1" applyBorder="1"/>
    <xf numFmtId="0" fontId="9" fillId="2" borderId="5" xfId="0" applyFont="1" applyFill="1" applyBorder="1" applyAlignment="1"/>
    <xf numFmtId="0" fontId="9" fillId="0" borderId="7" xfId="0" applyFont="1" applyFill="1" applyBorder="1"/>
    <xf numFmtId="165" fontId="9" fillId="0" borderId="7" xfId="1" applyNumberFormat="1" applyFont="1" applyFill="1" applyBorder="1"/>
    <xf numFmtId="0" fontId="9" fillId="0" borderId="8" xfId="0" applyFont="1" applyFill="1" applyBorder="1"/>
    <xf numFmtId="165" fontId="9" fillId="0" borderId="8" xfId="1" applyNumberFormat="1" applyFont="1" applyFill="1" applyBorder="1"/>
    <xf numFmtId="0" fontId="9" fillId="0" borderId="2" xfId="0" applyFont="1" applyFill="1" applyBorder="1"/>
    <xf numFmtId="165" fontId="9" fillId="0" borderId="2" xfId="1" applyNumberFormat="1" applyFont="1" applyFill="1" applyBorder="1"/>
    <xf numFmtId="166" fontId="9" fillId="0" borderId="0" xfId="0" applyNumberFormat="1" applyFont="1" applyFill="1"/>
    <xf numFmtId="165" fontId="9" fillId="0" borderId="8" xfId="1" applyNumberFormat="1" applyFont="1" applyFill="1" applyBorder="1" applyAlignment="1">
      <alignment horizontal="right"/>
    </xf>
    <xf numFmtId="1" fontId="8" fillId="0" borderId="2" xfId="0" applyNumberFormat="1" applyFont="1" applyFill="1" applyBorder="1"/>
    <xf numFmtId="0" fontId="10" fillId="2" borderId="4" xfId="0" applyFont="1" applyFill="1" applyBorder="1" applyAlignment="1"/>
    <xf numFmtId="0" fontId="9" fillId="2" borderId="5" xfId="0" applyFont="1" applyFill="1" applyBorder="1"/>
    <xf numFmtId="0" fontId="9" fillId="0" borderId="7" xfId="0" applyFont="1" applyFill="1" applyBorder="1" applyAlignment="1">
      <alignment horizontal="left" indent="1"/>
    </xf>
    <xf numFmtId="165" fontId="9" fillId="0" borderId="7" xfId="1" applyNumberFormat="1" applyFont="1" applyFill="1" applyBorder="1" applyAlignment="1">
      <alignment horizontal="right"/>
    </xf>
    <xf numFmtId="0" fontId="9" fillId="0" borderId="8" xfId="0" applyFont="1" applyFill="1" applyBorder="1" applyAlignment="1">
      <alignment horizontal="left" indent="1"/>
    </xf>
    <xf numFmtId="0" fontId="9" fillId="0" borderId="2" xfId="0" applyFont="1" applyFill="1" applyBorder="1" applyAlignment="1">
      <alignment horizontal="left" indent="1"/>
    </xf>
    <xf numFmtId="165" fontId="9" fillId="0" borderId="2" xfId="1" applyNumberFormat="1" applyFont="1" applyFill="1" applyBorder="1" applyAlignment="1">
      <alignment horizontal="right"/>
    </xf>
    <xf numFmtId="166" fontId="9" fillId="0" borderId="8" xfId="1" applyNumberFormat="1" applyFont="1" applyFill="1" applyBorder="1" applyAlignment="1">
      <alignment horizontal="right"/>
    </xf>
    <xf numFmtId="0" fontId="3" fillId="0" borderId="0" xfId="0" applyFont="1" applyFill="1"/>
    <xf numFmtId="0" fontId="7" fillId="0" borderId="0" xfId="6" applyFont="1" applyFill="1" applyBorder="1" applyAlignment="1">
      <alignment vertical="center"/>
    </xf>
    <xf numFmtId="1" fontId="3" fillId="0" borderId="0" xfId="0" applyNumberFormat="1" applyFont="1" applyFill="1" applyAlignment="1">
      <alignment vertical="center"/>
    </xf>
    <xf numFmtId="0" fontId="3" fillId="0" borderId="0" xfId="0" applyFont="1" applyFill="1" applyAlignment="1">
      <alignment vertical="center"/>
    </xf>
    <xf numFmtId="0" fontId="8" fillId="0" borderId="0" xfId="7" applyFont="1" applyFill="1" applyBorder="1" applyAlignment="1"/>
    <xf numFmtId="0" fontId="9" fillId="2" borderId="3" xfId="0" applyFont="1" applyFill="1" applyBorder="1" applyAlignment="1">
      <alignment horizontal="center"/>
    </xf>
    <xf numFmtId="0" fontId="9" fillId="2" borderId="5" xfId="0" applyFont="1" applyFill="1" applyBorder="1" applyAlignment="1">
      <alignment horizontal="center"/>
    </xf>
    <xf numFmtId="0" fontId="9" fillId="0" borderId="8" xfId="0" applyFont="1" applyFill="1" applyBorder="1" applyAlignment="1"/>
    <xf numFmtId="0" fontId="8" fillId="0" borderId="0" xfId="0" applyFont="1" applyFill="1"/>
    <xf numFmtId="0" fontId="12" fillId="0" borderId="0" xfId="6" applyFont="1" applyFill="1" applyBorder="1" applyAlignment="1">
      <alignment vertical="center"/>
    </xf>
    <xf numFmtId="1" fontId="8" fillId="0" borderId="0" xfId="0" applyNumberFormat="1" applyFont="1" applyFill="1" applyAlignment="1">
      <alignment vertical="center"/>
    </xf>
    <xf numFmtId="0" fontId="8" fillId="0" borderId="0" xfId="0" applyFont="1" applyFill="1" applyAlignment="1">
      <alignment vertical="center"/>
    </xf>
    <xf numFmtId="0" fontId="13" fillId="0" borderId="0" xfId="8" applyFont="1" applyFill="1" applyBorder="1" applyAlignment="1">
      <alignment horizontal="left"/>
    </xf>
    <xf numFmtId="0" fontId="14" fillId="0" borderId="0" xfId="0" applyFont="1" applyFill="1"/>
    <xf numFmtId="0" fontId="14" fillId="0" borderId="0" xfId="0" applyFont="1" applyFill="1" applyAlignment="1">
      <alignment wrapText="1"/>
    </xf>
    <xf numFmtId="1" fontId="13" fillId="0" borderId="2" xfId="0" applyNumberFormat="1" applyFont="1" applyFill="1" applyBorder="1"/>
    <xf numFmtId="0" fontId="13" fillId="0" borderId="0" xfId="0" applyFont="1" applyFill="1"/>
    <xf numFmtId="0" fontId="15" fillId="2" borderId="3" xfId="0" applyFont="1" applyFill="1" applyBorder="1" applyAlignment="1">
      <alignment horizontal="center"/>
    </xf>
    <xf numFmtId="0" fontId="15" fillId="2" borderId="4" xfId="0" applyFont="1" applyFill="1" applyBorder="1" applyAlignment="1">
      <alignment horizontal="center"/>
    </xf>
    <xf numFmtId="0" fontId="15" fillId="2" borderId="5" xfId="0" applyFont="1" applyFill="1" applyBorder="1" applyAlignment="1">
      <alignment horizontal="center"/>
    </xf>
    <xf numFmtId="0" fontId="15" fillId="0" borderId="0" xfId="0" applyFont="1" applyFill="1"/>
    <xf numFmtId="0" fontId="14" fillId="0" borderId="7" xfId="0" applyFont="1" applyFill="1" applyBorder="1" applyAlignment="1">
      <alignment horizontal="left" indent="1"/>
    </xf>
    <xf numFmtId="165" fontId="14" fillId="0" borderId="7" xfId="1" applyNumberFormat="1" applyFont="1" applyFill="1" applyBorder="1" applyAlignment="1">
      <alignment horizontal="right"/>
    </xf>
    <xf numFmtId="166" fontId="14" fillId="0" borderId="7" xfId="1" applyNumberFormat="1" applyFont="1" applyFill="1" applyBorder="1" applyAlignment="1">
      <alignment horizontal="right"/>
    </xf>
    <xf numFmtId="0" fontId="14" fillId="0" borderId="0" xfId="0" applyFont="1" applyFill="1" applyAlignment="1">
      <alignment horizontal="right"/>
    </xf>
    <xf numFmtId="0" fontId="14" fillId="0" borderId="8" xfId="0" applyFont="1" applyFill="1" applyBorder="1" applyAlignment="1">
      <alignment horizontal="left" indent="1"/>
    </xf>
    <xf numFmtId="165" fontId="14" fillId="0" borderId="8" xfId="1" applyNumberFormat="1" applyFont="1" applyFill="1" applyBorder="1" applyAlignment="1">
      <alignment horizontal="right"/>
    </xf>
    <xf numFmtId="166" fontId="14" fillId="0" borderId="8" xfId="1" applyNumberFormat="1" applyFont="1" applyFill="1" applyBorder="1" applyAlignment="1">
      <alignment horizontal="right"/>
    </xf>
    <xf numFmtId="0" fontId="14" fillId="0" borderId="2" xfId="0" applyFont="1" applyFill="1" applyBorder="1" applyAlignment="1">
      <alignment horizontal="left" indent="1"/>
    </xf>
    <xf numFmtId="165" fontId="14" fillId="0" borderId="2" xfId="1" applyNumberFormat="1" applyFont="1" applyFill="1" applyBorder="1" applyAlignment="1">
      <alignment horizontal="right"/>
    </xf>
    <xf numFmtId="166" fontId="14" fillId="0" borderId="2" xfId="1" applyNumberFormat="1" applyFont="1" applyFill="1" applyBorder="1" applyAlignment="1">
      <alignment horizontal="right"/>
    </xf>
    <xf numFmtId="0" fontId="18" fillId="0" borderId="0" xfId="6" applyFont="1" applyFill="1" applyBorder="1" applyAlignment="1">
      <alignment vertical="center"/>
    </xf>
    <xf numFmtId="1" fontId="13" fillId="0" borderId="0" xfId="0" applyNumberFormat="1" applyFont="1" applyFill="1" applyAlignment="1">
      <alignment vertical="center"/>
    </xf>
    <xf numFmtId="0" fontId="13" fillId="0" borderId="0" xfId="0" applyFont="1" applyFill="1" applyAlignment="1">
      <alignment vertical="center"/>
    </xf>
    <xf numFmtId="1" fontId="3" fillId="0" borderId="2" xfId="0" applyNumberFormat="1" applyFont="1" applyBorder="1"/>
    <xf numFmtId="0" fontId="5" fillId="2" borderId="5" xfId="0" applyFont="1" applyFill="1" applyBorder="1" applyAlignment="1">
      <alignment horizontal="center"/>
    </xf>
    <xf numFmtId="0" fontId="5" fillId="0" borderId="0" xfId="0" applyFont="1"/>
    <xf numFmtId="1" fontId="4" fillId="0" borderId="7" xfId="0" applyNumberFormat="1" applyFont="1" applyBorder="1" applyAlignment="1"/>
    <xf numFmtId="1" fontId="4" fillId="0" borderId="8" xfId="0" applyNumberFormat="1" applyFont="1" applyBorder="1" applyAlignment="1"/>
    <xf numFmtId="1" fontId="4" fillId="0" borderId="2" xfId="0" applyNumberFormat="1" applyFont="1" applyBorder="1" applyAlignment="1"/>
    <xf numFmtId="165" fontId="4" fillId="0" borderId="2" xfId="1" applyNumberFormat="1" applyFont="1" applyBorder="1" applyAlignment="1">
      <alignment horizontal="right"/>
    </xf>
    <xf numFmtId="0" fontId="4" fillId="0" borderId="0" xfId="0" applyFont="1" applyAlignment="1"/>
    <xf numFmtId="1" fontId="3" fillId="0" borderId="2" xfId="0" applyNumberFormat="1" applyFont="1" applyFill="1" applyBorder="1"/>
    <xf numFmtId="0" fontId="5" fillId="0" borderId="0" xfId="0" applyFont="1" applyFill="1"/>
    <xf numFmtId="1" fontId="4" fillId="0" borderId="7" xfId="0" applyNumberFormat="1" applyFont="1" applyFill="1" applyBorder="1" applyAlignment="1">
      <alignment horizontal="left" indent="1"/>
    </xf>
    <xf numFmtId="165" fontId="4" fillId="0" borderId="7" xfId="1" applyNumberFormat="1" applyFont="1" applyFill="1" applyBorder="1" applyAlignment="1">
      <alignment horizontal="right"/>
    </xf>
    <xf numFmtId="1" fontId="4" fillId="0" borderId="8" xfId="0" applyNumberFormat="1" applyFont="1" applyFill="1" applyBorder="1" applyAlignment="1">
      <alignment horizontal="left" indent="1"/>
    </xf>
    <xf numFmtId="1" fontId="4" fillId="0" borderId="0" xfId="0" applyNumberFormat="1" applyFont="1" applyFill="1" applyBorder="1"/>
    <xf numFmtId="1" fontId="4" fillId="0" borderId="2" xfId="0" applyNumberFormat="1" applyFont="1" applyFill="1" applyBorder="1" applyAlignment="1">
      <alignment horizontal="left" indent="1"/>
    </xf>
    <xf numFmtId="165" fontId="4" fillId="0" borderId="2" xfId="1" applyNumberFormat="1" applyFont="1" applyFill="1" applyBorder="1" applyAlignment="1">
      <alignment horizontal="right"/>
    </xf>
    <xf numFmtId="0" fontId="4" fillId="2" borderId="3" xfId="0" applyFont="1" applyFill="1" applyBorder="1" applyAlignment="1">
      <alignment horizontal="center"/>
    </xf>
    <xf numFmtId="0" fontId="4" fillId="2" borderId="5" xfId="0" applyFont="1" applyFill="1" applyBorder="1" applyAlignment="1">
      <alignment horizontal="center"/>
    </xf>
    <xf numFmtId="166" fontId="4" fillId="0" borderId="8" xfId="1" applyNumberFormat="1" applyFont="1" applyFill="1" applyBorder="1" applyAlignment="1">
      <alignment horizontal="right"/>
    </xf>
    <xf numFmtId="166" fontId="4" fillId="0" borderId="0" xfId="0" applyNumberFormat="1" applyFont="1" applyFill="1"/>
    <xf numFmtId="165" fontId="4" fillId="0" borderId="0" xfId="1" applyNumberFormat="1" applyFont="1" applyFill="1" applyBorder="1" applyAlignment="1">
      <alignment horizontal="right"/>
    </xf>
    <xf numFmtId="3" fontId="4" fillId="0" borderId="8" xfId="1" applyNumberFormat="1" applyFont="1" applyFill="1" applyBorder="1" applyAlignment="1">
      <alignment horizontal="right"/>
    </xf>
    <xf numFmtId="1" fontId="9" fillId="0" borderId="2" xfId="0" applyNumberFormat="1" applyFont="1" applyFill="1" applyBorder="1"/>
    <xf numFmtId="0" fontId="10" fillId="2" borderId="3" xfId="0" applyFont="1" applyFill="1" applyBorder="1" applyAlignment="1">
      <alignment horizontal="center"/>
    </xf>
    <xf numFmtId="0" fontId="10" fillId="2" borderId="5" xfId="0" applyFont="1" applyFill="1" applyBorder="1" applyAlignment="1">
      <alignment horizontal="center"/>
    </xf>
    <xf numFmtId="0" fontId="10" fillId="0" borderId="0" xfId="0" applyFont="1" applyFill="1"/>
    <xf numFmtId="0" fontId="9" fillId="0" borderId="7" xfId="0" applyFont="1" applyFill="1" applyBorder="1" applyAlignment="1"/>
    <xf numFmtId="166" fontId="9" fillId="0" borderId="7" xfId="1" applyNumberFormat="1" applyFont="1" applyFill="1" applyBorder="1" applyAlignment="1">
      <alignment horizontal="right"/>
    </xf>
    <xf numFmtId="0" fontId="9" fillId="0" borderId="2" xfId="0" applyFont="1" applyFill="1" applyBorder="1" applyAlignment="1"/>
    <xf numFmtId="166" fontId="9" fillId="0" borderId="2" xfId="1" applyNumberFormat="1" applyFont="1" applyFill="1" applyBorder="1" applyAlignment="1">
      <alignment horizontal="right"/>
    </xf>
    <xf numFmtId="0" fontId="9" fillId="0" borderId="0" xfId="0" applyFont="1" applyFill="1" applyAlignment="1"/>
    <xf numFmtId="0" fontId="19" fillId="0" borderId="0" xfId="0" applyFont="1" applyFill="1"/>
    <xf numFmtId="1" fontId="19" fillId="0" borderId="2" xfId="0" applyNumberFormat="1" applyFont="1" applyFill="1" applyBorder="1"/>
    <xf numFmtId="0" fontId="21" fillId="2" borderId="3" xfId="0" applyFont="1" applyFill="1" applyBorder="1" applyAlignment="1">
      <alignment horizontal="center"/>
    </xf>
    <xf numFmtId="0" fontId="21" fillId="2" borderId="4" xfId="0" applyFont="1" applyFill="1" applyBorder="1" applyAlignment="1">
      <alignment horizontal="center"/>
    </xf>
    <xf numFmtId="0" fontId="21" fillId="2" borderId="5" xfId="0" applyFont="1" applyFill="1" applyBorder="1" applyAlignment="1">
      <alignment horizontal="center"/>
    </xf>
    <xf numFmtId="0" fontId="21" fillId="0" borderId="0" xfId="0" applyFont="1" applyFill="1"/>
    <xf numFmtId="0" fontId="19" fillId="0" borderId="7" xfId="0" applyFont="1" applyFill="1" applyBorder="1"/>
    <xf numFmtId="165" fontId="19" fillId="0" borderId="7" xfId="1" applyNumberFormat="1" applyFont="1" applyFill="1" applyBorder="1" applyAlignment="1">
      <alignment horizontal="right"/>
    </xf>
    <xf numFmtId="166" fontId="19" fillId="0" borderId="7" xfId="1" applyNumberFormat="1" applyFont="1" applyFill="1" applyBorder="1" applyAlignment="1">
      <alignment horizontal="right"/>
    </xf>
    <xf numFmtId="0" fontId="19" fillId="0" borderId="8" xfId="0" applyFont="1" applyFill="1" applyBorder="1"/>
    <xf numFmtId="165" fontId="19" fillId="0" borderId="8" xfId="1" applyNumberFormat="1" applyFont="1" applyFill="1" applyBorder="1" applyAlignment="1">
      <alignment horizontal="right"/>
    </xf>
    <xf numFmtId="166" fontId="19" fillId="0" borderId="8" xfId="1" applyNumberFormat="1" applyFont="1" applyFill="1" applyBorder="1" applyAlignment="1">
      <alignment horizontal="right"/>
    </xf>
    <xf numFmtId="0" fontId="19" fillId="0" borderId="2" xfId="0" applyFont="1" applyFill="1" applyBorder="1"/>
    <xf numFmtId="165" fontId="19" fillId="0" borderId="2" xfId="1" applyNumberFormat="1" applyFont="1" applyFill="1" applyBorder="1" applyAlignment="1">
      <alignment horizontal="right"/>
    </xf>
    <xf numFmtId="166" fontId="19" fillId="0" borderId="2" xfId="1" applyNumberFormat="1" applyFont="1" applyFill="1" applyBorder="1" applyAlignment="1">
      <alignment horizontal="right"/>
    </xf>
    <xf numFmtId="0" fontId="20" fillId="0" borderId="0" xfId="0" applyFont="1" applyFill="1" applyAlignment="1">
      <alignment horizontal="left"/>
    </xf>
    <xf numFmtId="0" fontId="20" fillId="0" borderId="0" xfId="0" applyFont="1" applyFill="1"/>
    <xf numFmtId="1" fontId="19" fillId="0" borderId="0" xfId="0" applyNumberFormat="1" applyFont="1" applyFill="1"/>
    <xf numFmtId="0" fontId="3" fillId="0" borderId="0" xfId="11" applyFont="1" applyFill="1" applyBorder="1" applyAlignment="1">
      <alignment horizontal="left"/>
    </xf>
    <xf numFmtId="1" fontId="4" fillId="0" borderId="2" xfId="0" applyNumberFormat="1" applyFont="1" applyFill="1" applyBorder="1"/>
    <xf numFmtId="0" fontId="4" fillId="0" borderId="7" xfId="0" applyFont="1" applyFill="1" applyBorder="1" applyAlignment="1"/>
    <xf numFmtId="166" fontId="4" fillId="0" borderId="7" xfId="1" applyNumberFormat="1" applyFont="1" applyFill="1" applyBorder="1" applyAlignment="1">
      <alignment horizontal="right"/>
    </xf>
    <xf numFmtId="0" fontId="4" fillId="0" borderId="8" xfId="0" applyFont="1" applyFill="1" applyBorder="1" applyAlignment="1"/>
    <xf numFmtId="2" fontId="22" fillId="0" borderId="0" xfId="0" applyNumberFormat="1" applyFont="1" applyFill="1"/>
    <xf numFmtId="0" fontId="4" fillId="0" borderId="2" xfId="0" applyFont="1" applyFill="1" applyBorder="1" applyAlignment="1"/>
    <xf numFmtId="166" fontId="4" fillId="0" borderId="2" xfId="1" applyNumberFormat="1" applyFont="1" applyFill="1" applyBorder="1" applyAlignment="1">
      <alignment horizontal="right"/>
    </xf>
    <xf numFmtId="0" fontId="4" fillId="0" borderId="0" xfId="0" applyFont="1" applyFill="1" applyAlignment="1"/>
    <xf numFmtId="165" fontId="9" fillId="0" borderId="0" xfId="1" applyNumberFormat="1" applyFont="1" applyFill="1"/>
    <xf numFmtId="0" fontId="4" fillId="0" borderId="0" xfId="0" applyFont="1" applyAlignment="1">
      <alignment vertical="center"/>
    </xf>
    <xf numFmtId="0" fontId="24" fillId="0" borderId="2" xfId="0" applyFont="1" applyFill="1" applyBorder="1" applyAlignment="1">
      <alignment vertical="center"/>
    </xf>
    <xf numFmtId="0" fontId="24" fillId="0" borderId="2" xfId="0" applyFont="1" applyBorder="1" applyAlignment="1">
      <alignment horizontal="center"/>
    </xf>
    <xf numFmtId="0" fontId="19" fillId="2" borderId="3" xfId="0" applyFont="1" applyFill="1" applyBorder="1" applyAlignment="1">
      <alignment horizontal="center"/>
    </xf>
    <xf numFmtId="0" fontId="20" fillId="2" borderId="4" xfId="0" applyFont="1" applyFill="1" applyBorder="1" applyAlignment="1">
      <alignment horizontal="center"/>
    </xf>
    <xf numFmtId="0" fontId="19" fillId="2" borderId="5" xfId="0" applyFont="1" applyFill="1" applyBorder="1" applyAlignment="1">
      <alignment horizontal="center"/>
    </xf>
    <xf numFmtId="0" fontId="19" fillId="0" borderId="0" xfId="0" applyFont="1"/>
    <xf numFmtId="0" fontId="25" fillId="0" borderId="7" xfId="0" applyFont="1" applyFill="1" applyBorder="1"/>
    <xf numFmtId="165" fontId="19" fillId="0" borderId="7" xfId="1" applyNumberFormat="1" applyFont="1" applyBorder="1" applyAlignment="1">
      <alignment horizontal="right"/>
    </xf>
    <xf numFmtId="0" fontId="25" fillId="0" borderId="8" xfId="0" applyFont="1" applyFill="1" applyBorder="1"/>
    <xf numFmtId="165" fontId="19" fillId="0" borderId="8" xfId="1" applyNumberFormat="1" applyFont="1" applyBorder="1" applyAlignment="1">
      <alignment horizontal="right"/>
    </xf>
    <xf numFmtId="0" fontId="25" fillId="0" borderId="2" xfId="0" applyFont="1" applyFill="1" applyBorder="1"/>
    <xf numFmtId="165" fontId="19" fillId="0" borderId="2" xfId="1" applyNumberFormat="1" applyFont="1" applyBorder="1" applyAlignment="1">
      <alignment horizontal="right"/>
    </xf>
    <xf numFmtId="0" fontId="4" fillId="2" borderId="4" xfId="0" applyFont="1" applyFill="1" applyBorder="1" applyAlignment="1">
      <alignment horizontal="center"/>
    </xf>
    <xf numFmtId="166" fontId="19" fillId="0" borderId="8" xfId="1" applyNumberFormat="1" applyFont="1" applyBorder="1" applyAlignment="1">
      <alignment horizontal="right"/>
    </xf>
    <xf numFmtId="0" fontId="3" fillId="0" borderId="0" xfId="0" applyFont="1" applyAlignment="1">
      <alignment vertical="center"/>
    </xf>
    <xf numFmtId="0" fontId="3" fillId="0" borderId="0" xfId="0" applyFont="1"/>
    <xf numFmtId="0" fontId="3" fillId="2" borderId="3" xfId="0" applyFont="1" applyFill="1" applyBorder="1" applyAlignment="1">
      <alignment horizontal="center"/>
    </xf>
    <xf numFmtId="0" fontId="3" fillId="2" borderId="4" xfId="0" applyFont="1" applyFill="1" applyBorder="1" applyAlignment="1">
      <alignment horizontal="center"/>
    </xf>
    <xf numFmtId="0" fontId="3" fillId="2" borderId="5" xfId="0" applyFont="1" applyFill="1" applyBorder="1" applyAlignment="1">
      <alignment horizontal="center"/>
    </xf>
    <xf numFmtId="166" fontId="4" fillId="0" borderId="7" xfId="1" applyNumberFormat="1" applyFont="1" applyBorder="1" applyAlignment="1">
      <alignment horizontal="right"/>
    </xf>
    <xf numFmtId="0" fontId="4" fillId="0" borderId="8" xfId="0" applyFont="1" applyBorder="1"/>
    <xf numFmtId="1" fontId="4" fillId="0" borderId="12" xfId="0" applyNumberFormat="1" applyFont="1" applyFill="1" applyBorder="1" applyAlignment="1">
      <alignment horizontal="right"/>
    </xf>
    <xf numFmtId="0" fontId="4" fillId="0" borderId="2" xfId="0" applyFont="1" applyBorder="1"/>
    <xf numFmtId="166" fontId="4" fillId="0" borderId="2" xfId="1" applyNumberFormat="1" applyFont="1" applyBorder="1" applyAlignment="1">
      <alignment horizontal="right"/>
    </xf>
    <xf numFmtId="1" fontId="4" fillId="0" borderId="0" xfId="0" applyNumberFormat="1" applyFont="1"/>
    <xf numFmtId="0" fontId="7" fillId="0" borderId="0" xfId="16" applyNumberFormat="1" applyFont="1" applyFill="1" applyBorder="1" applyAlignment="1" applyProtection="1"/>
    <xf numFmtId="14" fontId="3" fillId="0" borderId="13" xfId="0" applyNumberFormat="1" applyFont="1" applyBorder="1" applyAlignment="1">
      <alignment horizontal="center" vertical="center"/>
    </xf>
    <xf numFmtId="14" fontId="3" fillId="0" borderId="2" xfId="0" applyNumberFormat="1" applyFont="1" applyBorder="1"/>
    <xf numFmtId="14" fontId="3" fillId="2" borderId="3" xfId="0" applyNumberFormat="1" applyFont="1" applyFill="1" applyBorder="1" applyAlignment="1">
      <alignment horizontal="center"/>
    </xf>
    <xf numFmtId="14" fontId="5" fillId="2" borderId="4" xfId="0" applyNumberFormat="1" applyFont="1" applyFill="1" applyBorder="1" applyAlignment="1">
      <alignment horizontal="center"/>
    </xf>
    <xf numFmtId="14" fontId="5" fillId="2" borderId="5" xfId="0" applyNumberFormat="1" applyFont="1" applyFill="1" applyBorder="1" applyAlignment="1">
      <alignment horizontal="center"/>
    </xf>
    <xf numFmtId="0" fontId="4" fillId="0" borderId="8" xfId="0" applyNumberFormat="1" applyFont="1" applyBorder="1"/>
    <xf numFmtId="0" fontId="4" fillId="0" borderId="2" xfId="0" applyNumberFormat="1" applyFont="1" applyBorder="1"/>
    <xf numFmtId="0" fontId="4" fillId="0" borderId="7" xfId="0" applyNumberFormat="1" applyFont="1" applyBorder="1"/>
    <xf numFmtId="166" fontId="4" fillId="0" borderId="8" xfId="0" applyNumberFormat="1" applyFont="1" applyBorder="1"/>
    <xf numFmtId="0" fontId="4" fillId="0" borderId="12" xfId="0" applyFont="1" applyBorder="1"/>
    <xf numFmtId="14" fontId="3" fillId="0" borderId="0" xfId="0" applyNumberFormat="1" applyFont="1"/>
    <xf numFmtId="0" fontId="3" fillId="0" borderId="13" xfId="0" applyFont="1" applyBorder="1"/>
    <xf numFmtId="165" fontId="4" fillId="0" borderId="7" xfId="18" applyNumberFormat="1" applyFont="1" applyBorder="1" applyAlignment="1">
      <alignment horizontal="right"/>
    </xf>
    <xf numFmtId="166" fontId="4" fillId="0" borderId="14" xfId="1" applyNumberFormat="1" applyFont="1" applyBorder="1" applyAlignment="1">
      <alignment horizontal="right"/>
    </xf>
    <xf numFmtId="165" fontId="4" fillId="0" borderId="8" xfId="18" applyNumberFormat="1" applyFont="1" applyBorder="1" applyAlignment="1">
      <alignment horizontal="right"/>
    </xf>
    <xf numFmtId="166" fontId="4" fillId="0" borderId="3" xfId="1" applyNumberFormat="1" applyFont="1" applyBorder="1" applyAlignment="1">
      <alignment horizontal="right"/>
    </xf>
    <xf numFmtId="165" fontId="4" fillId="0" borderId="2" xfId="18" applyNumberFormat="1" applyFont="1" applyBorder="1" applyAlignment="1">
      <alignment horizontal="right"/>
    </xf>
    <xf numFmtId="166" fontId="4" fillId="0" borderId="13" xfId="1" applyNumberFormat="1" applyFont="1" applyBorder="1" applyAlignment="1">
      <alignment horizontal="right"/>
    </xf>
    <xf numFmtId="0" fontId="20" fillId="0" borderId="2" xfId="0" applyFont="1" applyBorder="1"/>
    <xf numFmtId="0" fontId="20" fillId="0" borderId="10" xfId="0" applyFont="1" applyBorder="1"/>
    <xf numFmtId="14" fontId="21" fillId="2" borderId="4" xfId="0" applyNumberFormat="1" applyFont="1" applyFill="1" applyBorder="1" applyAlignment="1">
      <alignment horizontal="center"/>
    </xf>
    <xf numFmtId="166" fontId="19" fillId="0" borderId="7" xfId="0" applyNumberFormat="1" applyFont="1" applyBorder="1"/>
    <xf numFmtId="166" fontId="19" fillId="0" borderId="7" xfId="1" applyNumberFormat="1" applyFont="1" applyBorder="1" applyAlignment="1">
      <alignment horizontal="right"/>
    </xf>
    <xf numFmtId="166" fontId="19" fillId="0" borderId="8" xfId="0" applyNumberFormat="1" applyFont="1" applyBorder="1"/>
    <xf numFmtId="166" fontId="19" fillId="0" borderId="2" xfId="0" applyNumberFormat="1" applyFont="1" applyBorder="1"/>
    <xf numFmtId="166" fontId="19" fillId="0" borderId="2" xfId="1" applyNumberFormat="1" applyFont="1" applyBorder="1" applyAlignment="1">
      <alignment horizontal="right"/>
    </xf>
    <xf numFmtId="166" fontId="21" fillId="2" borderId="4" xfId="0" applyNumberFormat="1" applyFont="1" applyFill="1" applyBorder="1" applyAlignment="1">
      <alignment horizontal="center"/>
    </xf>
    <xf numFmtId="0" fontId="19" fillId="0" borderId="7" xfId="0" applyFont="1" applyBorder="1"/>
    <xf numFmtId="166" fontId="19" fillId="0" borderId="0" xfId="0" applyNumberFormat="1" applyFont="1"/>
    <xf numFmtId="14" fontId="20" fillId="0" borderId="0" xfId="0" applyNumberFormat="1" applyFont="1"/>
    <xf numFmtId="0" fontId="3" fillId="0" borderId="0" xfId="9" applyFont="1" applyFill="1" applyBorder="1" applyAlignment="1"/>
    <xf numFmtId="1" fontId="3" fillId="0" borderId="8" xfId="0" applyNumberFormat="1" applyFont="1" applyBorder="1"/>
    <xf numFmtId="167" fontId="4" fillId="0" borderId="8" xfId="0" applyNumberFormat="1" applyFont="1" applyBorder="1"/>
    <xf numFmtId="165" fontId="4" fillId="0" borderId="9" xfId="1" applyNumberFormat="1" applyFont="1" applyFill="1" applyBorder="1" applyAlignment="1">
      <alignment horizontal="right"/>
    </xf>
    <xf numFmtId="0" fontId="7" fillId="2" borderId="9" xfId="3" applyFont="1" applyFill="1" applyBorder="1"/>
    <xf numFmtId="165" fontId="4" fillId="2" borderId="9" xfId="1" applyNumberFormat="1" applyFont="1" applyFill="1" applyBorder="1"/>
    <xf numFmtId="165" fontId="4" fillId="2" borderId="9" xfId="1" applyNumberFormat="1" applyFont="1" applyFill="1" applyBorder="1" applyAlignment="1">
      <alignment horizontal="right"/>
    </xf>
    <xf numFmtId="165" fontId="9" fillId="2" borderId="0" xfId="1" applyNumberFormat="1" applyFont="1" applyFill="1" applyBorder="1"/>
    <xf numFmtId="0" fontId="7" fillId="2" borderId="0" xfId="6" applyFont="1" applyFill="1" applyBorder="1" applyAlignment="1">
      <alignment vertical="center"/>
    </xf>
    <xf numFmtId="165" fontId="9" fillId="2" borderId="9" xfId="1" applyNumberFormat="1" applyFont="1" applyFill="1" applyBorder="1" applyAlignment="1">
      <alignment horizontal="right"/>
    </xf>
    <xf numFmtId="0" fontId="7" fillId="2" borderId="9" xfId="6" applyFont="1" applyFill="1" applyBorder="1" applyAlignment="1">
      <alignment vertical="center"/>
    </xf>
    <xf numFmtId="165" fontId="14" fillId="0" borderId="9" xfId="1" applyNumberFormat="1" applyFont="1" applyFill="1" applyBorder="1" applyAlignment="1">
      <alignment horizontal="right"/>
    </xf>
    <xf numFmtId="0" fontId="18" fillId="2" borderId="9" xfId="6" applyFont="1" applyFill="1" applyBorder="1" applyAlignment="1">
      <alignment vertical="center"/>
    </xf>
    <xf numFmtId="165" fontId="14" fillId="2" borderId="9" xfId="1" applyNumberFormat="1" applyFont="1" applyFill="1" applyBorder="1" applyAlignment="1">
      <alignment horizontal="right"/>
    </xf>
    <xf numFmtId="166" fontId="14" fillId="2" borderId="9" xfId="1" applyNumberFormat="1" applyFont="1" applyFill="1" applyBorder="1" applyAlignment="1">
      <alignment horizontal="right"/>
    </xf>
    <xf numFmtId="0" fontId="13" fillId="2" borderId="0" xfId="0" applyFont="1" applyFill="1"/>
    <xf numFmtId="165" fontId="4" fillId="0" borderId="0" xfId="1" applyNumberFormat="1" applyFont="1" applyBorder="1" applyAlignment="1">
      <alignment horizontal="right"/>
    </xf>
    <xf numFmtId="0" fontId="12" fillId="2" borderId="0" xfId="6" applyFont="1" applyFill="1" applyBorder="1" applyAlignment="1">
      <alignment vertical="center"/>
    </xf>
    <xf numFmtId="1" fontId="8" fillId="2" borderId="0" xfId="0" applyNumberFormat="1" applyFont="1" applyFill="1" applyAlignment="1">
      <alignment vertical="center"/>
    </xf>
    <xf numFmtId="0" fontId="8" fillId="2" borderId="0" xfId="0" applyFont="1" applyFill="1" applyAlignment="1">
      <alignment vertical="center"/>
    </xf>
    <xf numFmtId="0" fontId="12" fillId="2" borderId="9" xfId="6" applyFont="1" applyFill="1" applyBorder="1" applyAlignment="1">
      <alignment vertical="center"/>
    </xf>
    <xf numFmtId="166" fontId="9" fillId="0" borderId="0" xfId="1" applyNumberFormat="1" applyFont="1" applyFill="1" applyBorder="1" applyAlignment="1">
      <alignment horizontal="right"/>
    </xf>
    <xf numFmtId="165" fontId="9" fillId="0" borderId="0" xfId="1" applyNumberFormat="1" applyFont="1" applyFill="1" applyBorder="1" applyAlignment="1">
      <alignment horizontal="right"/>
    </xf>
    <xf numFmtId="0" fontId="12" fillId="2" borderId="0" xfId="12" applyFont="1" applyFill="1" applyBorder="1"/>
    <xf numFmtId="165" fontId="19" fillId="2" borderId="9" xfId="1" applyNumberFormat="1" applyFont="1" applyFill="1" applyBorder="1" applyAlignment="1">
      <alignment horizontal="right"/>
    </xf>
    <xf numFmtId="166" fontId="19" fillId="2" borderId="9" xfId="1" applyNumberFormat="1" applyFont="1" applyFill="1" applyBorder="1" applyAlignment="1">
      <alignment horizontal="right"/>
    </xf>
    <xf numFmtId="1" fontId="20" fillId="2" borderId="0" xfId="0" applyNumberFormat="1" applyFont="1" applyFill="1" applyBorder="1"/>
    <xf numFmtId="0" fontId="12" fillId="2" borderId="9" xfId="12" applyFont="1" applyFill="1" applyBorder="1"/>
    <xf numFmtId="0" fontId="3" fillId="2" borderId="0" xfId="0" applyFont="1" applyFill="1" applyBorder="1"/>
    <xf numFmtId="1" fontId="3" fillId="2" borderId="0" xfId="0" applyNumberFormat="1" applyFont="1" applyFill="1" applyBorder="1" applyAlignment="1">
      <alignment vertical="center"/>
    </xf>
    <xf numFmtId="0" fontId="3" fillId="2" borderId="0" xfId="0" applyFont="1" applyFill="1" applyBorder="1" applyAlignment="1">
      <alignment vertical="center"/>
    </xf>
    <xf numFmtId="166" fontId="4" fillId="2" borderId="9" xfId="1" applyNumberFormat="1" applyFont="1" applyFill="1" applyBorder="1" applyAlignment="1">
      <alignment horizontal="right"/>
    </xf>
    <xf numFmtId="166" fontId="9" fillId="2" borderId="9" xfId="1" applyNumberFormat="1" applyFont="1" applyFill="1" applyBorder="1" applyAlignment="1">
      <alignment horizontal="right"/>
    </xf>
    <xf numFmtId="1" fontId="8" fillId="2" borderId="0" xfId="0" applyNumberFormat="1" applyFont="1" applyFill="1" applyBorder="1" applyAlignment="1">
      <alignment vertical="center"/>
    </xf>
    <xf numFmtId="0" fontId="8" fillId="2" borderId="0" xfId="0" applyFont="1" applyFill="1" applyBorder="1" applyAlignment="1">
      <alignment vertical="center"/>
    </xf>
    <xf numFmtId="0" fontId="3" fillId="2" borderId="0" xfId="14" applyFont="1" applyFill="1" applyBorder="1" applyAlignment="1">
      <alignment vertical="center"/>
    </xf>
    <xf numFmtId="165" fontId="19" fillId="0" borderId="6" xfId="1" applyNumberFormat="1" applyFont="1" applyBorder="1" applyAlignment="1">
      <alignment horizontal="right"/>
    </xf>
    <xf numFmtId="0" fontId="3" fillId="2" borderId="9" xfId="14" applyFont="1" applyFill="1" applyBorder="1" applyAlignment="1">
      <alignment vertical="center"/>
    </xf>
    <xf numFmtId="1" fontId="4" fillId="0" borderId="6" xfId="0" applyNumberFormat="1" applyFont="1" applyBorder="1" applyAlignment="1"/>
    <xf numFmtId="165" fontId="4" fillId="0" borderId="6" xfId="1" applyNumberFormat="1" applyFont="1" applyBorder="1" applyAlignment="1">
      <alignment horizontal="right"/>
    </xf>
    <xf numFmtId="0" fontId="0" fillId="2" borderId="0" xfId="0" applyFill="1" applyBorder="1"/>
    <xf numFmtId="0" fontId="3" fillId="0" borderId="1" xfId="2" applyFont="1" applyFill="1" applyBorder="1" applyAlignment="1">
      <alignment horizontal="left"/>
    </xf>
    <xf numFmtId="0" fontId="3" fillId="0" borderId="0" xfId="2" applyFont="1" applyFill="1" applyBorder="1" applyAlignment="1">
      <alignment horizontal="left"/>
    </xf>
    <xf numFmtId="0" fontId="3" fillId="0" borderId="2" xfId="0" applyFont="1" applyBorder="1" applyAlignment="1">
      <alignment horizontal="center" vertical="center"/>
    </xf>
    <xf numFmtId="0" fontId="3" fillId="0" borderId="6" xfId="0" applyFont="1" applyBorder="1" applyAlignment="1">
      <alignment horizontal="center" vertical="center"/>
    </xf>
    <xf numFmtId="1" fontId="3" fillId="0" borderId="3" xfId="0" applyNumberFormat="1" applyFont="1" applyBorder="1" applyAlignment="1">
      <alignment horizontal="center" vertical="center"/>
    </xf>
    <xf numFmtId="1" fontId="3" fillId="0" borderId="4" xfId="0" applyNumberFormat="1" applyFont="1" applyBorder="1" applyAlignment="1">
      <alignment horizontal="center" vertical="center"/>
    </xf>
    <xf numFmtId="0" fontId="4" fillId="0" borderId="5" xfId="0" applyFont="1" applyBorder="1" applyAlignment="1">
      <alignment vertical="center"/>
    </xf>
    <xf numFmtId="0" fontId="3" fillId="0" borderId="0" xfId="0" applyFont="1" applyFill="1" applyBorder="1" applyAlignment="1">
      <alignment horizontal="left" vertical="center" wrapText="1"/>
    </xf>
    <xf numFmtId="0" fontId="8" fillId="0" borderId="0" xfId="4" applyFont="1" applyFill="1" applyBorder="1" applyAlignment="1">
      <alignment horizontal="left"/>
    </xf>
    <xf numFmtId="0" fontId="8" fillId="0" borderId="10"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1" xfId="5" applyFont="1" applyFill="1" applyBorder="1" applyAlignment="1">
      <alignment horizontal="left"/>
    </xf>
    <xf numFmtId="0" fontId="8" fillId="0" borderId="0" xfId="5" applyFont="1" applyFill="1" applyBorder="1" applyAlignment="1">
      <alignment horizontal="left"/>
    </xf>
    <xf numFmtId="0" fontId="8" fillId="0" borderId="2" xfId="0" applyFont="1" applyFill="1" applyBorder="1" applyAlignment="1">
      <alignment horizontal="center" vertical="center"/>
    </xf>
    <xf numFmtId="0" fontId="8" fillId="0" borderId="6" xfId="0" applyFont="1" applyFill="1" applyBorder="1" applyAlignment="1">
      <alignment horizontal="center" vertical="center"/>
    </xf>
    <xf numFmtId="1" fontId="8" fillId="0" borderId="3" xfId="0" applyNumberFormat="1" applyFont="1" applyFill="1" applyBorder="1" applyAlignment="1">
      <alignment horizontal="center" vertical="center" wrapText="1"/>
    </xf>
    <xf numFmtId="1" fontId="8" fillId="0" borderId="4" xfId="0" applyNumberFormat="1" applyFont="1" applyFill="1" applyBorder="1" applyAlignment="1">
      <alignment horizontal="center" vertical="center" wrapText="1"/>
    </xf>
    <xf numFmtId="0" fontId="9" fillId="0" borderId="5" xfId="0" applyFont="1" applyFill="1" applyBorder="1" applyAlignment="1">
      <alignment horizontal="center" vertical="center"/>
    </xf>
    <xf numFmtId="0" fontId="8" fillId="0" borderId="1" xfId="7" applyFont="1" applyFill="1" applyBorder="1" applyAlignment="1">
      <alignment horizontal="left"/>
    </xf>
    <xf numFmtId="0" fontId="3" fillId="0" borderId="9" xfId="0" applyFont="1" applyFill="1" applyBorder="1" applyAlignment="1">
      <alignment horizontal="left" vertical="center" wrapText="1"/>
    </xf>
    <xf numFmtId="0" fontId="13" fillId="2" borderId="0" xfId="0" applyFont="1" applyFill="1" applyBorder="1" applyAlignment="1">
      <alignment horizontal="left" vertical="center" wrapText="1"/>
    </xf>
    <xf numFmtId="0" fontId="13" fillId="0" borderId="1" xfId="8" applyFont="1" applyFill="1" applyBorder="1" applyAlignment="1">
      <alignment horizontal="left"/>
    </xf>
    <xf numFmtId="0" fontId="13" fillId="0" borderId="0" xfId="8" applyFont="1" applyFill="1" applyBorder="1" applyAlignment="1">
      <alignment horizontal="left"/>
    </xf>
    <xf numFmtId="0" fontId="13" fillId="0" borderId="10" xfId="0" applyFont="1" applyFill="1" applyBorder="1" applyAlignment="1">
      <alignment horizontal="center" vertical="center"/>
    </xf>
    <xf numFmtId="0" fontId="13" fillId="0" borderId="11" xfId="0" applyFont="1" applyFill="1" applyBorder="1" applyAlignment="1">
      <alignment horizontal="center" vertical="center"/>
    </xf>
    <xf numFmtId="1" fontId="13" fillId="0" borderId="3" xfId="0" applyNumberFormat="1" applyFont="1" applyFill="1" applyBorder="1" applyAlignment="1">
      <alignment horizontal="center" vertical="center" wrapText="1"/>
    </xf>
    <xf numFmtId="1" fontId="13" fillId="0" borderId="4" xfId="0" applyNumberFormat="1" applyFont="1" applyFill="1" applyBorder="1" applyAlignment="1">
      <alignment horizontal="center" vertical="center" wrapText="1"/>
    </xf>
    <xf numFmtId="0" fontId="14" fillId="0" borderId="5" xfId="0" applyFont="1" applyFill="1" applyBorder="1" applyAlignment="1">
      <alignment horizontal="center" vertical="center" wrapText="1"/>
    </xf>
    <xf numFmtId="1" fontId="13" fillId="0" borderId="3" xfId="0" applyNumberFormat="1" applyFont="1" applyFill="1" applyBorder="1" applyAlignment="1">
      <alignment horizontal="center" vertical="center"/>
    </xf>
    <xf numFmtId="1" fontId="13" fillId="0" borderId="4" xfId="0" applyNumberFormat="1" applyFont="1" applyFill="1" applyBorder="1" applyAlignment="1">
      <alignment horizontal="center" vertical="center"/>
    </xf>
    <xf numFmtId="0" fontId="14" fillId="0" borderId="5" xfId="0" applyFont="1" applyFill="1" applyBorder="1" applyAlignment="1">
      <alignment horizontal="center" vertical="center"/>
    </xf>
    <xf numFmtId="0" fontId="3" fillId="2" borderId="0" xfId="0" applyFont="1" applyFill="1" applyBorder="1" applyAlignment="1">
      <alignment horizontal="left" vertical="top" wrapText="1"/>
    </xf>
    <xf numFmtId="0" fontId="3" fillId="0" borderId="1" xfId="9" applyFont="1" applyFill="1" applyBorder="1" applyAlignment="1">
      <alignment horizontal="left"/>
    </xf>
    <xf numFmtId="0" fontId="3" fillId="0" borderId="0" xfId="9" applyFont="1" applyFill="1" applyBorder="1" applyAlignment="1">
      <alignment horizontal="left"/>
    </xf>
    <xf numFmtId="0" fontId="4" fillId="0" borderId="5" xfId="0" applyFont="1" applyBorder="1" applyAlignment="1">
      <alignment horizontal="center" vertical="center"/>
    </xf>
    <xf numFmtId="1" fontId="3" fillId="0" borderId="3" xfId="0" applyNumberFormat="1" applyFont="1" applyBorder="1" applyAlignment="1">
      <alignment horizontal="center" vertical="center" wrapText="1"/>
    </xf>
    <xf numFmtId="0" fontId="4" fillId="0" borderId="5" xfId="0" applyFont="1" applyBorder="1" applyAlignment="1"/>
    <xf numFmtId="0" fontId="3" fillId="0" borderId="1" xfId="10" applyFont="1" applyFill="1" applyBorder="1" applyAlignment="1">
      <alignment horizontal="left"/>
    </xf>
    <xf numFmtId="0" fontId="3" fillId="0" borderId="0" xfId="10" applyFont="1" applyFill="1" applyBorder="1" applyAlignment="1">
      <alignment horizontal="left"/>
    </xf>
    <xf numFmtId="0" fontId="3" fillId="0" borderId="2" xfId="0" applyFont="1" applyFill="1" applyBorder="1" applyAlignment="1">
      <alignment horizontal="center" vertical="center"/>
    </xf>
    <xf numFmtId="0" fontId="3" fillId="0" borderId="6" xfId="0" applyFont="1" applyFill="1" applyBorder="1" applyAlignment="1">
      <alignment horizontal="center" vertical="center"/>
    </xf>
    <xf numFmtId="1" fontId="3" fillId="0" borderId="3" xfId="0" applyNumberFormat="1" applyFont="1" applyFill="1" applyBorder="1" applyAlignment="1">
      <alignment horizontal="center" vertical="center"/>
    </xf>
    <xf numFmtId="1" fontId="3" fillId="0" borderId="4" xfId="0" applyNumberFormat="1" applyFont="1" applyFill="1" applyBorder="1" applyAlignment="1">
      <alignment horizontal="center" vertical="center"/>
    </xf>
    <xf numFmtId="0" fontId="4" fillId="0" borderId="5" xfId="0" applyFont="1" applyFill="1" applyBorder="1" applyAlignment="1">
      <alignment horizontal="center" vertical="center"/>
    </xf>
    <xf numFmtId="0" fontId="4" fillId="0" borderId="5" xfId="0" applyFont="1" applyFill="1" applyBorder="1" applyAlignment="1">
      <alignment vertical="center"/>
    </xf>
    <xf numFmtId="0" fontId="3" fillId="2" borderId="0" xfId="0" applyFont="1" applyFill="1" applyBorder="1" applyAlignment="1">
      <alignment horizontal="left" vertical="center" wrapText="1"/>
    </xf>
    <xf numFmtId="0" fontId="8" fillId="0" borderId="1" xfId="11" applyFont="1" applyFill="1" applyBorder="1" applyAlignment="1">
      <alignment horizontal="left"/>
    </xf>
    <xf numFmtId="0" fontId="8" fillId="0" borderId="0" xfId="11" applyFont="1" applyFill="1" applyBorder="1" applyAlignment="1">
      <alignment horizontal="left"/>
    </xf>
    <xf numFmtId="1" fontId="8" fillId="0" borderId="3" xfId="0" applyNumberFormat="1" applyFont="1" applyFill="1" applyBorder="1" applyAlignment="1">
      <alignment horizontal="center" vertical="center"/>
    </xf>
    <xf numFmtId="1" fontId="8" fillId="0" borderId="4" xfId="0" applyNumberFormat="1" applyFont="1" applyFill="1" applyBorder="1" applyAlignment="1">
      <alignment horizontal="center" vertical="center"/>
    </xf>
    <xf numFmtId="1" fontId="8" fillId="0" borderId="5" xfId="0" applyNumberFormat="1" applyFont="1" applyFill="1" applyBorder="1" applyAlignment="1">
      <alignment horizontal="center" vertical="center"/>
    </xf>
    <xf numFmtId="0" fontId="9" fillId="0" borderId="5" xfId="0" applyFont="1" applyFill="1" applyBorder="1" applyAlignment="1">
      <alignment vertical="center"/>
    </xf>
    <xf numFmtId="0" fontId="20" fillId="2" borderId="0" xfId="0" applyFont="1" applyFill="1" applyBorder="1" applyAlignment="1">
      <alignment horizontal="left" vertical="top" wrapText="1"/>
    </xf>
    <xf numFmtId="0" fontId="20" fillId="0" borderId="2" xfId="0" applyFont="1" applyFill="1" applyBorder="1" applyAlignment="1">
      <alignment horizontal="center" vertical="center"/>
    </xf>
    <xf numFmtId="0" fontId="20" fillId="0" borderId="6" xfId="0" applyFont="1" applyFill="1" applyBorder="1" applyAlignment="1">
      <alignment horizontal="center" vertical="center"/>
    </xf>
    <xf numFmtId="1" fontId="3" fillId="0" borderId="5" xfId="0" applyNumberFormat="1" applyFont="1" applyFill="1" applyBorder="1" applyAlignment="1">
      <alignment horizontal="center" vertical="center"/>
    </xf>
    <xf numFmtId="0" fontId="3" fillId="0" borderId="1" xfId="11" applyFont="1" applyFill="1" applyBorder="1" applyAlignment="1">
      <alignment horizontal="left"/>
    </xf>
    <xf numFmtId="1" fontId="3" fillId="0" borderId="3" xfId="0" applyNumberFormat="1" applyFont="1" applyFill="1" applyBorder="1" applyAlignment="1">
      <alignment horizontal="center"/>
    </xf>
    <xf numFmtId="1" fontId="3" fillId="0" borderId="4" xfId="0" applyNumberFormat="1" applyFont="1" applyFill="1" applyBorder="1" applyAlignment="1">
      <alignment horizontal="center"/>
    </xf>
    <xf numFmtId="1" fontId="3" fillId="0" borderId="5" xfId="0" applyNumberFormat="1" applyFont="1" applyFill="1" applyBorder="1" applyAlignment="1">
      <alignment horizontal="center"/>
    </xf>
    <xf numFmtId="0" fontId="4" fillId="0" borderId="5" xfId="0" applyFont="1" applyFill="1" applyBorder="1" applyAlignment="1">
      <alignment horizontal="center"/>
    </xf>
    <xf numFmtId="0" fontId="8" fillId="2" borderId="0" xfId="0" applyFont="1" applyFill="1" applyBorder="1" applyAlignment="1">
      <alignment horizontal="left" vertical="center" wrapText="1"/>
    </xf>
    <xf numFmtId="0" fontId="12" fillId="0" borderId="1" xfId="13" applyNumberFormat="1" applyFont="1" applyFill="1" applyBorder="1" applyAlignment="1" applyProtection="1">
      <alignment horizontal="left" vertical="center"/>
    </xf>
    <xf numFmtId="0" fontId="12" fillId="0" borderId="0" xfId="13" applyNumberFormat="1" applyFont="1" applyFill="1" applyBorder="1" applyAlignment="1" applyProtection="1">
      <alignment horizontal="left" vertical="center"/>
    </xf>
    <xf numFmtId="0" fontId="24" fillId="0" borderId="2" xfId="0" applyFont="1" applyFill="1" applyBorder="1" applyAlignment="1">
      <alignment horizontal="center" vertical="center"/>
    </xf>
    <xf numFmtId="0" fontId="24" fillId="0" borderId="6" xfId="0" applyFont="1" applyFill="1" applyBorder="1" applyAlignment="1">
      <alignment horizontal="center" vertical="center"/>
    </xf>
    <xf numFmtId="0" fontId="24" fillId="0" borderId="3" xfId="0" applyFont="1" applyFill="1" applyBorder="1" applyAlignment="1">
      <alignment horizontal="center"/>
    </xf>
    <xf numFmtId="0" fontId="24" fillId="0" borderId="4" xfId="0" applyFont="1" applyFill="1" applyBorder="1" applyAlignment="1">
      <alignment horizontal="center"/>
    </xf>
    <xf numFmtId="0" fontId="19" fillId="0" borderId="5" xfId="0" applyFont="1" applyBorder="1" applyAlignment="1">
      <alignment horizontal="center"/>
    </xf>
    <xf numFmtId="0" fontId="24" fillId="0" borderId="5" xfId="0" applyFont="1" applyFill="1" applyBorder="1" applyAlignment="1">
      <alignment horizontal="center"/>
    </xf>
    <xf numFmtId="0" fontId="7" fillId="0" borderId="1" xfId="15" applyNumberFormat="1" applyFont="1" applyFill="1" applyBorder="1" applyAlignment="1" applyProtection="1">
      <alignment horizontal="left"/>
    </xf>
    <xf numFmtId="0" fontId="7" fillId="0" borderId="0" xfId="15" applyNumberFormat="1" applyFont="1" applyFill="1" applyBorder="1" applyAlignment="1" applyProtection="1">
      <alignment horizontal="left"/>
    </xf>
    <xf numFmtId="1" fontId="3" fillId="0" borderId="4" xfId="0" applyNumberFormat="1" applyFont="1" applyBorder="1" applyAlignment="1">
      <alignment horizontal="center" vertical="center" wrapText="1"/>
    </xf>
    <xf numFmtId="0" fontId="4" fillId="0" borderId="5" xfId="0" applyFont="1" applyBorder="1" applyAlignment="1">
      <alignment horizontal="center" vertical="center" wrapText="1"/>
    </xf>
    <xf numFmtId="1" fontId="3" fillId="0" borderId="8" xfId="0" applyNumberFormat="1" applyFont="1" applyBorder="1" applyAlignment="1">
      <alignment horizontal="center" vertical="center" wrapText="1"/>
    </xf>
    <xf numFmtId="0" fontId="4" fillId="0" borderId="8" xfId="0" applyFont="1" applyBorder="1" applyAlignment="1">
      <alignment vertical="center"/>
    </xf>
    <xf numFmtId="0" fontId="7" fillId="0" borderId="1" xfId="16" applyNumberFormat="1" applyFont="1" applyFill="1" applyBorder="1" applyAlignment="1" applyProtection="1">
      <alignment horizontal="left"/>
    </xf>
    <xf numFmtId="0" fontId="3" fillId="0" borderId="0" xfId="0" applyFont="1" applyAlignment="1">
      <alignment horizontal="left" vertical="center" wrapText="1"/>
    </xf>
    <xf numFmtId="0" fontId="7" fillId="0" borderId="1" xfId="17" applyNumberFormat="1" applyFont="1" applyFill="1" applyBorder="1" applyAlignment="1" applyProtection="1">
      <alignment horizontal="left"/>
    </xf>
    <xf numFmtId="14" fontId="3" fillId="0" borderId="2" xfId="0" applyNumberFormat="1" applyFont="1" applyBorder="1" applyAlignment="1">
      <alignment horizontal="center" vertical="center"/>
    </xf>
    <xf numFmtId="14" fontId="3" fillId="0" borderId="6" xfId="0" applyNumberFormat="1"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12" fillId="0" borderId="1" xfId="17" applyNumberFormat="1" applyFont="1" applyFill="1" applyBorder="1" applyAlignment="1" applyProtection="1">
      <alignment horizontal="left"/>
    </xf>
    <xf numFmtId="14" fontId="20" fillId="0" borderId="2" xfId="0" applyNumberFormat="1" applyFont="1" applyBorder="1" applyAlignment="1">
      <alignment horizontal="center" vertical="center" wrapText="1"/>
    </xf>
    <xf numFmtId="14" fontId="20" fillId="0" borderId="6" xfId="0" applyNumberFormat="1" applyFont="1" applyBorder="1" applyAlignment="1">
      <alignment horizontal="center" vertical="center" wrapText="1"/>
    </xf>
    <xf numFmtId="0" fontId="20" fillId="0" borderId="3" xfId="0" applyFont="1" applyBorder="1" applyAlignment="1">
      <alignment horizontal="center"/>
    </xf>
    <xf numFmtId="0" fontId="20" fillId="0" borderId="4" xfId="0" applyFont="1" applyBorder="1" applyAlignment="1">
      <alignment horizontal="center"/>
    </xf>
    <xf numFmtId="0" fontId="3" fillId="0" borderId="7" xfId="0" applyFont="1" applyBorder="1" applyAlignment="1">
      <alignment horizontal="center" vertical="center"/>
    </xf>
  </cellXfs>
  <cellStyles count="19">
    <cellStyle name="Comma" xfId="1" builtinId="3"/>
    <cellStyle name="Comma 3" xfId="18"/>
    <cellStyle name="Normal" xfId="0" builtinId="0"/>
    <cellStyle name="Normal 25" xfId="2"/>
    <cellStyle name="Normal 26" xfId="3"/>
    <cellStyle name="Normal 27" xfId="4"/>
    <cellStyle name="Normal 29" xfId="5"/>
    <cellStyle name="Normal 30" xfId="6"/>
    <cellStyle name="Normal 31" xfId="7"/>
    <cellStyle name="Normal 33" xfId="8"/>
    <cellStyle name="Normal 35" xfId="9"/>
    <cellStyle name="Normal 37" xfId="10"/>
    <cellStyle name="Normal 38" xfId="12"/>
    <cellStyle name="Normal 39" xfId="11"/>
    <cellStyle name="Normal 41" xfId="13"/>
    <cellStyle name="Normal 42" xfId="15"/>
    <cellStyle name="Normal 43" xfId="17"/>
    <cellStyle name="Normal 45" xfId="16"/>
    <cellStyle name="Normal 47" xfId="14"/>
  </cellStyles>
  <dxfs count="12">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val="0"/>
        <i val="0"/>
        <condense val="0"/>
        <extend val="0"/>
        <color indexed="9"/>
      </font>
    </dxf>
    <dxf>
      <font>
        <strike val="0"/>
        <color theme="0"/>
      </font>
    </dxf>
    <dxf>
      <font>
        <condense val="0"/>
        <extend val="0"/>
        <color indexed="9"/>
      </font>
    </dxf>
    <dxf>
      <font>
        <b val="0"/>
        <i val="0"/>
        <condense val="0"/>
        <extend val="0"/>
        <color indexed="9"/>
      </font>
    </dxf>
    <dxf>
      <font>
        <strike val="0"/>
        <color theme="0"/>
      </font>
    </dxf>
    <dxf>
      <font>
        <condense val="0"/>
        <extend val="0"/>
        <color indexed="9"/>
      </font>
    </dxf>
    <dxf>
      <font>
        <b val="0"/>
        <i val="0"/>
        <condense val="0"/>
        <extend val="0"/>
        <color indexed="9"/>
      </font>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7"/>
  <sheetViews>
    <sheetView tabSelected="1" workbookViewId="0">
      <selection activeCell="E43" sqref="E43"/>
    </sheetView>
  </sheetViews>
  <sheetFormatPr defaultColWidth="9.140625" defaultRowHeight="12" x14ac:dyDescent="0.2"/>
  <cols>
    <col min="1" max="1" width="24.7109375" style="2" customWidth="1"/>
    <col min="2" max="2" width="9.7109375" style="2" customWidth="1"/>
    <col min="3" max="6" width="10" style="2" bestFit="1" customWidth="1"/>
    <col min="7" max="16384" width="9.140625" style="2"/>
  </cols>
  <sheetData>
    <row r="1" spans="1:22" x14ac:dyDescent="0.2">
      <c r="A1" s="239" t="s">
        <v>0</v>
      </c>
      <c r="B1" s="240"/>
      <c r="C1" s="240"/>
      <c r="D1" s="240"/>
      <c r="E1" s="240"/>
      <c r="F1" s="240"/>
      <c r="G1" s="1"/>
      <c r="H1" s="1"/>
    </row>
    <row r="2" spans="1:22" ht="15" customHeight="1" x14ac:dyDescent="0.2">
      <c r="A2" s="241" t="s">
        <v>1</v>
      </c>
      <c r="B2" s="243" t="s">
        <v>2</v>
      </c>
      <c r="C2" s="244"/>
      <c r="D2" s="244"/>
      <c r="E2" s="244"/>
      <c r="F2" s="244"/>
      <c r="G2" s="244"/>
      <c r="H2" s="245"/>
    </row>
    <row r="3" spans="1:22" x14ac:dyDescent="0.2">
      <c r="A3" s="242"/>
      <c r="B3" s="3">
        <v>2010</v>
      </c>
      <c r="C3" s="3">
        <v>2011</v>
      </c>
      <c r="D3" s="3">
        <v>2012</v>
      </c>
      <c r="E3" s="3">
        <v>2013</v>
      </c>
      <c r="F3" s="3">
        <v>2014</v>
      </c>
      <c r="G3" s="3">
        <v>2015</v>
      </c>
      <c r="H3" s="3">
        <v>2016</v>
      </c>
    </row>
    <row r="4" spans="1:22" x14ac:dyDescent="0.2">
      <c r="A4" s="4"/>
      <c r="B4" s="5"/>
      <c r="C4" s="5"/>
      <c r="D4" s="6" t="s">
        <v>3</v>
      </c>
      <c r="E4" s="5"/>
      <c r="F4" s="5"/>
      <c r="G4" s="7"/>
      <c r="H4" s="7"/>
    </row>
    <row r="5" spans="1:22" x14ac:dyDescent="0.2">
      <c r="A5" s="8" t="s">
        <v>4</v>
      </c>
      <c r="B5" s="9">
        <v>1545.56566</v>
      </c>
      <c r="C5" s="9">
        <v>1228.93623</v>
      </c>
      <c r="D5" s="9">
        <v>1227.4470200000001</v>
      </c>
      <c r="E5" s="9">
        <v>1020.45533</v>
      </c>
      <c r="F5" s="9">
        <v>843.89419999999996</v>
      </c>
      <c r="G5" s="9">
        <v>490.53410554401097</v>
      </c>
      <c r="H5" s="9">
        <v>774.13332182753902</v>
      </c>
    </row>
    <row r="6" spans="1:22" x14ac:dyDescent="0.2">
      <c r="A6" s="8" t="s">
        <v>5</v>
      </c>
      <c r="B6" s="10">
        <v>63.909790000000001</v>
      </c>
      <c r="C6" s="10">
        <v>43.579790000000003</v>
      </c>
      <c r="D6" s="10">
        <v>34.254750000000001</v>
      </c>
      <c r="E6" s="10">
        <v>53.104790000000001</v>
      </c>
      <c r="F6" s="10">
        <v>60.142040000000001</v>
      </c>
      <c r="G6" s="10">
        <v>56.134634071222301</v>
      </c>
      <c r="H6" s="10">
        <v>63.882465874620799</v>
      </c>
    </row>
    <row r="7" spans="1:22" x14ac:dyDescent="0.2">
      <c r="A7" s="8" t="s">
        <v>6</v>
      </c>
      <c r="B7" s="10">
        <v>208.50173999999998</v>
      </c>
      <c r="C7" s="10">
        <v>201.29552999999999</v>
      </c>
      <c r="D7" s="10">
        <v>262.10126000000002</v>
      </c>
      <c r="E7" s="10">
        <v>202.69325000000001</v>
      </c>
      <c r="F7" s="10">
        <v>146.74567999999999</v>
      </c>
      <c r="G7" s="10">
        <v>85.955454651517712</v>
      </c>
      <c r="H7" s="10">
        <v>103.404864229905</v>
      </c>
    </row>
    <row r="8" spans="1:22" x14ac:dyDescent="0.2">
      <c r="A8" s="8" t="s">
        <v>7</v>
      </c>
      <c r="B8" s="10">
        <v>103.34747999999999</v>
      </c>
      <c r="C8" s="10">
        <v>81.878190000000004</v>
      </c>
      <c r="D8" s="10">
        <v>102.61669999999999</v>
      </c>
      <c r="E8" s="10">
        <v>80.977519999999998</v>
      </c>
      <c r="F8" s="10">
        <v>78.839860000000002</v>
      </c>
      <c r="G8" s="10">
        <v>56.5557033766854</v>
      </c>
      <c r="H8" s="10">
        <v>80.137704770477001</v>
      </c>
    </row>
    <row r="9" spans="1:22" x14ac:dyDescent="0.2">
      <c r="A9" s="8" t="s">
        <v>8</v>
      </c>
      <c r="B9" s="10">
        <v>454.34521999999998</v>
      </c>
      <c r="C9" s="10">
        <v>408.68983000000003</v>
      </c>
      <c r="D9" s="10">
        <v>525.05668000000003</v>
      </c>
      <c r="E9" s="10">
        <v>526.01563999999996</v>
      </c>
      <c r="F9" s="10">
        <v>480.24531999999999</v>
      </c>
      <c r="G9" s="10">
        <v>402.25327988338205</v>
      </c>
      <c r="H9" s="10">
        <v>333.54134210260605</v>
      </c>
    </row>
    <row r="10" spans="1:22" x14ac:dyDescent="0.2">
      <c r="A10" s="8" t="s">
        <v>9</v>
      </c>
      <c r="B10" s="10">
        <v>3889.3698799999997</v>
      </c>
      <c r="C10" s="10">
        <v>3845.13159</v>
      </c>
      <c r="D10" s="10">
        <v>4582.3890899999997</v>
      </c>
      <c r="E10" s="10">
        <v>6084.9697200000001</v>
      </c>
      <c r="F10" s="10">
        <v>6979.1719499999999</v>
      </c>
      <c r="G10" s="10">
        <v>7280.7521699999998</v>
      </c>
      <c r="H10" s="10">
        <v>7779.1270300000006</v>
      </c>
    </row>
    <row r="11" spans="1:22" x14ac:dyDescent="0.2">
      <c r="A11" s="8" t="s">
        <v>10</v>
      </c>
      <c r="B11" s="10">
        <v>13394.0818</v>
      </c>
      <c r="C11" s="10">
        <v>11795.575449999998</v>
      </c>
      <c r="D11" s="10">
        <v>14085.944119999998</v>
      </c>
      <c r="E11" s="10">
        <v>17949.8838</v>
      </c>
      <c r="F11" s="10">
        <v>19351.417239999999</v>
      </c>
      <c r="G11" s="10">
        <v>17786.78743</v>
      </c>
      <c r="H11" s="10">
        <v>19573.073690000001</v>
      </c>
    </row>
    <row r="12" spans="1:22" x14ac:dyDescent="0.2">
      <c r="A12" s="8" t="s">
        <v>11</v>
      </c>
      <c r="B12" s="10">
        <v>341.79888</v>
      </c>
      <c r="C12" s="10">
        <v>270.28908000000001</v>
      </c>
      <c r="D12" s="10">
        <v>313.32527000000005</v>
      </c>
      <c r="E12" s="10">
        <v>265.15008</v>
      </c>
      <c r="F12" s="10">
        <v>233.24547000000001</v>
      </c>
      <c r="G12" s="11">
        <v>190</v>
      </c>
      <c r="H12" s="11">
        <v>212.464964345319</v>
      </c>
    </row>
    <row r="13" spans="1:22" x14ac:dyDescent="0.2">
      <c r="A13" s="8" t="s">
        <v>12</v>
      </c>
      <c r="B13" s="12">
        <v>2170.43273</v>
      </c>
      <c r="C13" s="12">
        <v>1912.1219099999998</v>
      </c>
      <c r="D13" s="12">
        <v>2058.83869</v>
      </c>
      <c r="E13" s="12">
        <v>2113.82177</v>
      </c>
      <c r="F13" s="10">
        <v>2093.6968000000002</v>
      </c>
      <c r="G13" s="10">
        <v>1591.92859203693</v>
      </c>
      <c r="H13" s="10">
        <v>2041.5338007773798</v>
      </c>
    </row>
    <row r="14" spans="1:22" x14ac:dyDescent="0.2">
      <c r="A14" s="13"/>
      <c r="B14" s="4"/>
      <c r="C14" s="5"/>
      <c r="D14" s="6" t="s">
        <v>13</v>
      </c>
      <c r="E14" s="14"/>
      <c r="F14" s="5"/>
      <c r="G14" s="7"/>
      <c r="H14" s="7" t="s">
        <v>14</v>
      </c>
    </row>
    <row r="15" spans="1:22" x14ac:dyDescent="0.2">
      <c r="A15" s="8" t="s">
        <v>15</v>
      </c>
      <c r="B15" s="15">
        <v>1454.4905700000002</v>
      </c>
      <c r="C15" s="15">
        <v>1198.18741</v>
      </c>
      <c r="D15" s="15">
        <v>1386.8739599999999</v>
      </c>
      <c r="E15" s="15">
        <v>1365.95813</v>
      </c>
      <c r="F15" s="16">
        <v>1288.7083400000001</v>
      </c>
      <c r="G15" s="16">
        <v>1187.0999999999999</v>
      </c>
      <c r="H15" s="16">
        <v>1316.7962818882299</v>
      </c>
    </row>
    <row r="16" spans="1:22" x14ac:dyDescent="0.2">
      <c r="A16" s="8" t="s">
        <v>16</v>
      </c>
      <c r="B16" s="16">
        <v>408.68912</v>
      </c>
      <c r="C16" s="16">
        <v>395.62382000000002</v>
      </c>
      <c r="D16" s="16">
        <v>466.58757000000003</v>
      </c>
      <c r="E16" s="16">
        <v>500.38740999999999</v>
      </c>
      <c r="F16" s="16">
        <v>459.00436999999999</v>
      </c>
      <c r="G16" s="16">
        <v>383</v>
      </c>
      <c r="H16" s="16">
        <v>363.14967582170198</v>
      </c>
      <c r="V16" s="2">
        <v>353.3</v>
      </c>
    </row>
    <row r="17" spans="1:20" x14ac:dyDescent="0.2">
      <c r="A17" s="8" t="s">
        <v>17</v>
      </c>
      <c r="B17" s="16">
        <v>19.923860000000001</v>
      </c>
      <c r="C17" s="16">
        <v>19.436990000000002</v>
      </c>
      <c r="D17" s="16">
        <v>16.97401</v>
      </c>
      <c r="E17" s="16">
        <v>18.806549999999998</v>
      </c>
      <c r="F17" s="16">
        <v>23.665119999999998</v>
      </c>
      <c r="G17" s="16">
        <v>20.8</v>
      </c>
      <c r="H17" s="16">
        <v>18.6273199625473</v>
      </c>
    </row>
    <row r="18" spans="1:20" x14ac:dyDescent="0.2">
      <c r="A18" s="8" t="s">
        <v>18</v>
      </c>
      <c r="B18" s="16">
        <v>2711.3161600000003</v>
      </c>
      <c r="C18" s="16">
        <v>2258.0352000000003</v>
      </c>
      <c r="D18" s="16">
        <v>2831.9458599999998</v>
      </c>
      <c r="E18" s="16">
        <v>3100.7771499999999</v>
      </c>
      <c r="F18" s="16">
        <v>3233.0305899999998</v>
      </c>
      <c r="G18" s="16">
        <v>3184.9</v>
      </c>
      <c r="H18" s="16">
        <v>3193.2355428600899</v>
      </c>
    </row>
    <row r="19" spans="1:20" x14ac:dyDescent="0.2">
      <c r="A19" s="8" t="s">
        <v>19</v>
      </c>
      <c r="B19" s="17">
        <v>360.38809999999995</v>
      </c>
      <c r="C19" s="17">
        <v>390.10689000000002</v>
      </c>
      <c r="D19" s="17">
        <v>428.22255999999999</v>
      </c>
      <c r="E19" s="17">
        <v>346.67381</v>
      </c>
      <c r="F19" s="17">
        <v>422.12705</v>
      </c>
      <c r="G19" s="17">
        <v>353.3</v>
      </c>
      <c r="H19" s="17">
        <v>433.82238467796702</v>
      </c>
      <c r="I19" s="18"/>
      <c r="J19" s="18"/>
      <c r="K19" s="18"/>
      <c r="L19" s="18"/>
      <c r="M19" s="18"/>
      <c r="N19" s="18"/>
      <c r="O19" s="18"/>
      <c r="P19" s="18"/>
      <c r="Q19" s="18"/>
      <c r="R19" s="18"/>
      <c r="S19" s="18"/>
      <c r="T19" s="18"/>
    </row>
    <row r="20" spans="1:20" x14ac:dyDescent="0.2">
      <c r="A20" s="8" t="s">
        <v>20</v>
      </c>
      <c r="B20" s="16">
        <v>1091.91146</v>
      </c>
      <c r="C20" s="16">
        <v>996.13992000000007</v>
      </c>
      <c r="D20" s="16">
        <v>1179.41947</v>
      </c>
      <c r="E20" s="16">
        <v>1234.54855</v>
      </c>
      <c r="F20" s="16">
        <v>1212.75946</v>
      </c>
      <c r="G20" s="16">
        <v>1231.2</v>
      </c>
      <c r="H20" s="16">
        <v>1282.1658494539602</v>
      </c>
    </row>
    <row r="21" spans="1:20" x14ac:dyDescent="0.2">
      <c r="A21" s="8" t="s">
        <v>21</v>
      </c>
      <c r="B21" s="16">
        <v>157.32050000000001</v>
      </c>
      <c r="C21" s="16">
        <v>165.06642000000002</v>
      </c>
      <c r="D21" s="16">
        <v>229.31664000000001</v>
      </c>
      <c r="E21" s="16">
        <v>217.32026000000002</v>
      </c>
      <c r="F21" s="16">
        <v>261.84066999999999</v>
      </c>
      <c r="G21" s="16">
        <v>238.8</v>
      </c>
      <c r="H21" s="16">
        <v>239.882385041215</v>
      </c>
    </row>
    <row r="22" spans="1:20" x14ac:dyDescent="0.2">
      <c r="A22" s="8" t="s">
        <v>22</v>
      </c>
      <c r="B22" s="16">
        <v>2716.4702200000002</v>
      </c>
      <c r="C22" s="16">
        <v>2357.4233199999999</v>
      </c>
      <c r="D22" s="16">
        <v>2547.20379</v>
      </c>
      <c r="E22" s="16">
        <v>2496.9899300000002</v>
      </c>
      <c r="F22" s="16">
        <v>3932.5276800000001</v>
      </c>
      <c r="G22" s="16">
        <v>4549.3</v>
      </c>
      <c r="H22" s="16" t="s">
        <v>23</v>
      </c>
    </row>
    <row r="23" spans="1:20" x14ac:dyDescent="0.2">
      <c r="A23" s="8" t="s">
        <v>24</v>
      </c>
      <c r="B23" s="16">
        <v>1311.3700800000001</v>
      </c>
      <c r="C23" s="16">
        <v>1054.68497</v>
      </c>
      <c r="D23" s="16">
        <v>1150.1722500000001</v>
      </c>
      <c r="E23" s="16">
        <v>1452.15356</v>
      </c>
      <c r="F23" s="16">
        <v>2072.4199899999999</v>
      </c>
      <c r="G23" s="16">
        <v>3638.7</v>
      </c>
      <c r="H23" s="16">
        <v>3216.7479646426</v>
      </c>
    </row>
    <row r="24" spans="1:20" x14ac:dyDescent="0.2">
      <c r="A24" s="8" t="s">
        <v>25</v>
      </c>
      <c r="B24" s="16">
        <v>647.22640999999999</v>
      </c>
      <c r="C24" s="16">
        <v>598.27269999999999</v>
      </c>
      <c r="D24" s="16">
        <v>765.07795999999996</v>
      </c>
      <c r="E24" s="16">
        <v>744.41323</v>
      </c>
      <c r="F24" s="16">
        <v>752.83100999999999</v>
      </c>
      <c r="G24" s="16">
        <v>640</v>
      </c>
      <c r="H24" s="16">
        <v>649.45587740216001</v>
      </c>
    </row>
    <row r="25" spans="1:20" x14ac:dyDescent="0.2">
      <c r="A25" s="8" t="s">
        <v>26</v>
      </c>
      <c r="B25" s="16">
        <v>818.49045999999998</v>
      </c>
      <c r="C25" s="16">
        <v>635.50580000000002</v>
      </c>
      <c r="D25" s="16">
        <v>735.29256999999996</v>
      </c>
      <c r="E25" s="16">
        <v>822.70740000000001</v>
      </c>
      <c r="F25" s="16">
        <v>850.94306999999992</v>
      </c>
      <c r="G25" s="16">
        <v>745</v>
      </c>
      <c r="H25" s="16">
        <v>861.861152230573</v>
      </c>
    </row>
    <row r="26" spans="1:20" x14ac:dyDescent="0.2">
      <c r="A26" s="8" t="s">
        <v>27</v>
      </c>
      <c r="B26" s="16">
        <v>277.73174</v>
      </c>
      <c r="C26" s="16">
        <v>268.48882000000003</v>
      </c>
      <c r="D26" s="16">
        <v>389.75632000000002</v>
      </c>
      <c r="E26" s="16">
        <v>354.36696000000001</v>
      </c>
      <c r="F26" s="16">
        <v>430.42660999999998</v>
      </c>
      <c r="G26" s="16">
        <v>348.8</v>
      </c>
      <c r="H26" s="16">
        <v>437.31379477332996</v>
      </c>
    </row>
    <row r="27" spans="1:20" x14ac:dyDescent="0.2">
      <c r="A27" s="8" t="s">
        <v>28</v>
      </c>
      <c r="B27" s="16">
        <v>3827.7742000000003</v>
      </c>
      <c r="C27" s="16">
        <v>3325.3877599999996</v>
      </c>
      <c r="D27" s="16">
        <v>3478.8315200000002</v>
      </c>
      <c r="E27" s="16">
        <v>4543.16914</v>
      </c>
      <c r="F27" s="16">
        <v>4377.9943700000003</v>
      </c>
      <c r="G27" s="16">
        <v>4894.8999999999996</v>
      </c>
      <c r="H27" s="16">
        <v>5061.5371917736402</v>
      </c>
    </row>
    <row r="28" spans="1:20" x14ac:dyDescent="0.2">
      <c r="A28" s="13"/>
      <c r="B28" s="5"/>
      <c r="C28" s="5"/>
      <c r="D28" s="19" t="s">
        <v>29</v>
      </c>
      <c r="E28" s="5"/>
      <c r="F28" s="5"/>
      <c r="G28" s="7"/>
      <c r="H28" s="7" t="s">
        <v>14</v>
      </c>
    </row>
    <row r="29" spans="1:20" x14ac:dyDescent="0.2">
      <c r="A29" s="8" t="s">
        <v>30</v>
      </c>
      <c r="B29" s="10">
        <v>30.864419999999999</v>
      </c>
      <c r="C29" s="10">
        <v>27.183019999999999</v>
      </c>
      <c r="D29" s="10">
        <v>26.967479999999998</v>
      </c>
      <c r="E29" s="10">
        <v>25.764430000000001</v>
      </c>
      <c r="F29" s="10">
        <v>25.554860000000001</v>
      </c>
      <c r="G29" s="16">
        <v>25.5</v>
      </c>
      <c r="H29" s="16">
        <v>24.553072783913901</v>
      </c>
    </row>
    <row r="30" spans="1:20" x14ac:dyDescent="0.2">
      <c r="A30" s="8" t="s">
        <v>31</v>
      </c>
      <c r="B30" s="10">
        <v>67.586420000000004</v>
      </c>
      <c r="C30" s="10">
        <v>33.778889999999997</v>
      </c>
      <c r="D30" s="10">
        <v>44.876550000000002</v>
      </c>
      <c r="E30" s="10">
        <v>82.594239999999999</v>
      </c>
      <c r="F30" s="10">
        <v>55.154269999999997</v>
      </c>
      <c r="G30" s="16">
        <v>42.1</v>
      </c>
      <c r="H30" s="16">
        <v>37.645016999574999</v>
      </c>
    </row>
    <row r="31" spans="1:20" x14ac:dyDescent="0.2">
      <c r="A31" s="8" t="s">
        <v>32</v>
      </c>
      <c r="B31" s="10">
        <v>1171.6249800000001</v>
      </c>
      <c r="C31" s="10">
        <v>1030.9875500000001</v>
      </c>
      <c r="D31" s="10">
        <v>995.08844999999997</v>
      </c>
      <c r="E31" s="10">
        <v>1116.5610300000001</v>
      </c>
      <c r="F31" s="10">
        <v>992.91360999999995</v>
      </c>
      <c r="G31" s="16">
        <v>787.2</v>
      </c>
      <c r="H31" s="16">
        <v>711.21432214194704</v>
      </c>
    </row>
    <row r="32" spans="1:20" x14ac:dyDescent="0.2">
      <c r="A32" s="8" t="s">
        <v>33</v>
      </c>
      <c r="B32" s="10">
        <v>302.44314000000003</v>
      </c>
      <c r="C32" s="10">
        <v>197.07445999999999</v>
      </c>
      <c r="D32" s="10">
        <v>315.19753000000003</v>
      </c>
      <c r="E32" s="10">
        <v>195.74552</v>
      </c>
      <c r="F32" s="10">
        <v>219.76256000000001</v>
      </c>
      <c r="G32" s="16">
        <v>188.9</v>
      </c>
      <c r="H32" s="16">
        <v>157.702179423524</v>
      </c>
    </row>
    <row r="33" spans="1:9" x14ac:dyDescent="0.2">
      <c r="A33" s="8" t="s">
        <v>34</v>
      </c>
      <c r="B33" s="20">
        <v>570.93288570758114</v>
      </c>
      <c r="C33" s="20">
        <v>431.48588861482546</v>
      </c>
      <c r="D33" s="20">
        <v>481.82729070533952</v>
      </c>
      <c r="E33" s="20">
        <v>615.29895692508353</v>
      </c>
      <c r="F33" s="21" t="s">
        <v>23</v>
      </c>
      <c r="G33" s="21" t="s">
        <v>23</v>
      </c>
      <c r="H33" s="21" t="s">
        <v>23</v>
      </c>
      <c r="I33" s="22"/>
    </row>
    <row r="34" spans="1:9" x14ac:dyDescent="0.2">
      <c r="A34" s="8" t="s">
        <v>35</v>
      </c>
      <c r="B34" s="10">
        <v>27.708410000000001</v>
      </c>
      <c r="C34" s="10">
        <v>18.772970000000001</v>
      </c>
      <c r="D34" s="10">
        <v>20.760180000000002</v>
      </c>
      <c r="E34" s="10">
        <v>19.797409999999999</v>
      </c>
      <c r="F34" s="10">
        <v>14.51328</v>
      </c>
      <c r="G34" s="16">
        <v>17.7</v>
      </c>
      <c r="H34" s="16">
        <v>22.869590731214899</v>
      </c>
    </row>
    <row r="35" spans="1:9" x14ac:dyDescent="0.2">
      <c r="A35" s="8" t="s">
        <v>36</v>
      </c>
      <c r="B35" s="10">
        <v>69.152110000000008</v>
      </c>
      <c r="C35" s="10">
        <v>60.087890000000002</v>
      </c>
      <c r="D35" s="10">
        <v>52.479839999999996</v>
      </c>
      <c r="E35" s="10">
        <v>53.831379999999996</v>
      </c>
      <c r="F35" s="10">
        <v>52.7468</v>
      </c>
      <c r="G35" s="16">
        <v>45.9</v>
      </c>
      <c r="H35" s="16">
        <v>58.049771461647495</v>
      </c>
    </row>
    <row r="36" spans="1:9" x14ac:dyDescent="0.2">
      <c r="A36" s="8" t="s">
        <v>37</v>
      </c>
      <c r="B36" s="10">
        <v>1429.7190500000002</v>
      </c>
      <c r="C36" s="10">
        <v>1184.5001599999998</v>
      </c>
      <c r="D36" s="10">
        <v>1486.3148100000001</v>
      </c>
      <c r="E36" s="10">
        <v>1936.10626</v>
      </c>
      <c r="F36" s="10">
        <v>1738.5390600000001</v>
      </c>
      <c r="G36" s="16">
        <v>1715.8</v>
      </c>
      <c r="H36" s="16">
        <v>1732.2702401189999</v>
      </c>
    </row>
    <row r="37" spans="1:9" x14ac:dyDescent="0.2">
      <c r="A37" s="8" t="s">
        <v>38</v>
      </c>
      <c r="B37" s="20">
        <v>84.276830000000004</v>
      </c>
      <c r="C37" s="20">
        <v>48.849669999999996</v>
      </c>
      <c r="D37" s="20">
        <v>59.18197</v>
      </c>
      <c r="E37" s="20">
        <v>61.629649999999998</v>
      </c>
      <c r="F37" s="20">
        <v>70.083649999999992</v>
      </c>
      <c r="G37" s="21">
        <v>55.2</v>
      </c>
      <c r="H37" s="21">
        <v>32.118412782956099</v>
      </c>
      <c r="I37" s="22"/>
    </row>
    <row r="38" spans="1:9" x14ac:dyDescent="0.2">
      <c r="A38" s="8" t="s">
        <v>39</v>
      </c>
      <c r="B38" s="20">
        <v>2930.0724399999999</v>
      </c>
      <c r="C38" s="20">
        <v>2446.7674900000002</v>
      </c>
      <c r="D38" s="20">
        <v>2832.1885299999999</v>
      </c>
      <c r="E38" s="20">
        <v>3583.89968</v>
      </c>
      <c r="F38" s="20">
        <v>3319.0622000000003</v>
      </c>
      <c r="G38" s="21">
        <v>3305.9</v>
      </c>
      <c r="H38" s="21">
        <v>3492.5945601360004</v>
      </c>
      <c r="I38" s="22"/>
    </row>
    <row r="39" spans="1:9" x14ac:dyDescent="0.2">
      <c r="A39" s="8" t="s">
        <v>40</v>
      </c>
      <c r="B39" s="20">
        <v>60.368310000000001</v>
      </c>
      <c r="C39" s="20">
        <v>108.39317</v>
      </c>
      <c r="D39" s="20">
        <v>108.98916</v>
      </c>
      <c r="E39" s="20">
        <v>170.12268</v>
      </c>
      <c r="F39" s="20">
        <v>143.46582999999998</v>
      </c>
      <c r="G39" s="21">
        <v>128</v>
      </c>
      <c r="H39" s="21">
        <v>120.96181470463199</v>
      </c>
      <c r="I39" s="22"/>
    </row>
    <row r="40" spans="1:9" x14ac:dyDescent="0.2">
      <c r="A40" s="8" t="s">
        <v>41</v>
      </c>
      <c r="B40" s="20">
        <v>925.00715000000002</v>
      </c>
      <c r="C40" s="20">
        <v>789.03713000000005</v>
      </c>
      <c r="D40" s="20">
        <v>907.72319999999991</v>
      </c>
      <c r="E40" s="20">
        <v>942.81210999999996</v>
      </c>
      <c r="F40" s="20">
        <v>933.9307</v>
      </c>
      <c r="G40" s="21">
        <v>735.9</v>
      </c>
      <c r="H40" s="21">
        <v>958.90737419070001</v>
      </c>
      <c r="I40" s="22"/>
    </row>
    <row r="41" spans="1:9" x14ac:dyDescent="0.2">
      <c r="A41" s="8" t="s">
        <v>42</v>
      </c>
      <c r="B41" s="20">
        <v>9.42835</v>
      </c>
      <c r="C41" s="20">
        <v>6.3258599999999996</v>
      </c>
      <c r="D41" s="20">
        <v>6.47485</v>
      </c>
      <c r="E41" s="20">
        <v>7.1284300000000007</v>
      </c>
      <c r="F41" s="20">
        <v>7.5193599999999998</v>
      </c>
      <c r="G41" s="21">
        <v>6</v>
      </c>
      <c r="H41" s="21">
        <v>5.3121971950701203</v>
      </c>
      <c r="I41" s="22"/>
    </row>
    <row r="42" spans="1:9" x14ac:dyDescent="0.2">
      <c r="A42" s="8" t="s">
        <v>43</v>
      </c>
      <c r="B42" s="20">
        <v>3613.0639700000002</v>
      </c>
      <c r="C42" s="20">
        <v>3266.41815</v>
      </c>
      <c r="D42" s="20">
        <v>3396.5049300000001</v>
      </c>
      <c r="E42" s="20">
        <v>4428.9753200000005</v>
      </c>
      <c r="F42" s="20">
        <v>4012.8822500000001</v>
      </c>
      <c r="G42" s="21" t="s">
        <v>23</v>
      </c>
      <c r="H42" s="21">
        <v>3496.1696451338703</v>
      </c>
      <c r="I42" s="22"/>
    </row>
    <row r="43" spans="1:9" x14ac:dyDescent="0.2">
      <c r="A43" s="8" t="s">
        <v>44</v>
      </c>
      <c r="B43" s="20">
        <v>101.12852000000001</v>
      </c>
      <c r="C43" s="20">
        <v>67.627420000000001</v>
      </c>
      <c r="D43" s="20">
        <v>70.338380000000001</v>
      </c>
      <c r="E43" s="20">
        <v>78.640839999999997</v>
      </c>
      <c r="F43" s="20">
        <v>63.16751</v>
      </c>
      <c r="G43" s="21">
        <v>47.1</v>
      </c>
      <c r="H43" s="21">
        <v>61.486198470038204</v>
      </c>
      <c r="I43" s="22"/>
    </row>
    <row r="44" spans="1:9" x14ac:dyDescent="0.2">
      <c r="A44" s="8" t="s">
        <v>45</v>
      </c>
      <c r="B44" s="21">
        <v>4.1935200000000004</v>
      </c>
      <c r="C44" s="21">
        <v>3.4289099999999997</v>
      </c>
      <c r="D44" s="21">
        <v>3.6315</v>
      </c>
      <c r="E44" s="21">
        <v>4.2491899999999996</v>
      </c>
      <c r="F44" s="21">
        <v>3.64175</v>
      </c>
      <c r="G44" s="21">
        <v>4.4000000000000004</v>
      </c>
      <c r="H44" s="21">
        <v>4.4750743731406697</v>
      </c>
      <c r="I44" s="22"/>
    </row>
    <row r="45" spans="1:9" x14ac:dyDescent="0.2">
      <c r="A45" s="8" t="s">
        <v>46</v>
      </c>
      <c r="B45" s="21">
        <v>7.7527700000000008</v>
      </c>
      <c r="C45" s="21">
        <v>7.8451499999999994</v>
      </c>
      <c r="D45" s="21">
        <v>7.1801000000000004</v>
      </c>
      <c r="E45" s="21">
        <v>8.9423500000000011</v>
      </c>
      <c r="F45" s="21">
        <v>8.7510200000000005</v>
      </c>
      <c r="G45" s="21">
        <v>7.2</v>
      </c>
      <c r="H45" s="21">
        <v>7.6047176577420696</v>
      </c>
      <c r="I45" s="22"/>
    </row>
    <row r="46" spans="1:9" x14ac:dyDescent="0.2">
      <c r="A46" s="8" t="s">
        <v>47</v>
      </c>
      <c r="B46" s="21">
        <v>949.14886000000001</v>
      </c>
      <c r="C46" s="21">
        <v>770.60901000000001</v>
      </c>
      <c r="D46" s="21">
        <v>825.34046999999998</v>
      </c>
      <c r="E46" s="21">
        <v>770.65661999999998</v>
      </c>
      <c r="F46" s="21">
        <v>385.92667999999998</v>
      </c>
      <c r="G46" s="21">
        <v>393.2</v>
      </c>
      <c r="H46" s="21">
        <v>635.94532425388797</v>
      </c>
      <c r="I46" s="22"/>
    </row>
    <row r="47" spans="1:9" x14ac:dyDescent="0.2">
      <c r="A47" s="8" t="s">
        <v>48</v>
      </c>
      <c r="B47" s="21">
        <v>1042.15374</v>
      </c>
      <c r="C47" s="21">
        <v>842.10086999999999</v>
      </c>
      <c r="D47" s="21">
        <v>995.71917000000008</v>
      </c>
      <c r="E47" s="21">
        <v>1269.2139</v>
      </c>
      <c r="F47" s="21">
        <v>1196.72542</v>
      </c>
      <c r="G47" s="21">
        <v>1268</v>
      </c>
      <c r="H47" s="21">
        <v>1259.98360603485</v>
      </c>
      <c r="I47" s="22"/>
    </row>
    <row r="48" spans="1:9" x14ac:dyDescent="0.2">
      <c r="A48" s="8" t="s">
        <v>49</v>
      </c>
      <c r="B48" s="20">
        <v>295.28829999999999</v>
      </c>
      <c r="C48" s="20">
        <v>220.93639000000002</v>
      </c>
      <c r="D48" s="20">
        <v>242.76488000000001</v>
      </c>
      <c r="E48" s="20">
        <v>265.37709999999998</v>
      </c>
      <c r="F48" s="20">
        <v>219.36967000000001</v>
      </c>
      <c r="G48" s="21">
        <v>193.9</v>
      </c>
      <c r="H48" s="21">
        <v>234.10219869228899</v>
      </c>
      <c r="I48" s="22"/>
    </row>
    <row r="49" spans="1:10" x14ac:dyDescent="0.2">
      <c r="A49" s="8" t="s">
        <v>50</v>
      </c>
      <c r="B49" s="20">
        <v>1229.35654</v>
      </c>
      <c r="C49" s="20">
        <v>1089.5193700000002</v>
      </c>
      <c r="D49" s="20">
        <v>1233.43894</v>
      </c>
      <c r="E49" s="20">
        <v>1540.69983</v>
      </c>
      <c r="F49" s="20">
        <v>1495.3142</v>
      </c>
      <c r="G49" s="21">
        <v>1519.3</v>
      </c>
      <c r="H49" s="21">
        <v>1414.74580817579</v>
      </c>
      <c r="I49" s="22"/>
    </row>
    <row r="50" spans="1:10" x14ac:dyDescent="0.2">
      <c r="A50" s="8" t="s">
        <v>51</v>
      </c>
      <c r="B50" s="20">
        <v>86.64152</v>
      </c>
      <c r="C50" s="20">
        <v>107.08964999999999</v>
      </c>
      <c r="D50" s="20">
        <v>90.995750000000001</v>
      </c>
      <c r="E50" s="20">
        <v>345.77663000000001</v>
      </c>
      <c r="F50" s="20">
        <v>116.63844999999999</v>
      </c>
      <c r="G50" s="21" t="s">
        <v>23</v>
      </c>
      <c r="H50" s="21">
        <v>101.00832462091701</v>
      </c>
      <c r="I50" s="22"/>
    </row>
    <row r="51" spans="1:10" x14ac:dyDescent="0.2">
      <c r="A51" s="8" t="s">
        <v>52</v>
      </c>
      <c r="B51" s="20">
        <v>227.61401000000001</v>
      </c>
      <c r="C51" s="20">
        <v>156.93865</v>
      </c>
      <c r="D51" s="20">
        <v>161.85548</v>
      </c>
      <c r="E51" s="20">
        <v>203.30135000000001</v>
      </c>
      <c r="F51" s="20">
        <v>200.52499</v>
      </c>
      <c r="G51" s="21">
        <v>243.9</v>
      </c>
      <c r="H51" s="21">
        <v>215.00731987869901</v>
      </c>
      <c r="I51" s="22"/>
    </row>
    <row r="52" spans="1:10" x14ac:dyDescent="0.2">
      <c r="A52" s="8" t="s">
        <v>53</v>
      </c>
      <c r="B52" s="20">
        <v>190.23167371805718</v>
      </c>
      <c r="C52" s="20">
        <v>138.24423121723899</v>
      </c>
      <c r="D52" s="20">
        <v>177.40838153090598</v>
      </c>
      <c r="E52" s="20">
        <v>204.54254999999998</v>
      </c>
      <c r="F52" s="21" t="s">
        <v>23</v>
      </c>
      <c r="G52" s="21" t="s">
        <v>23</v>
      </c>
      <c r="H52" s="21">
        <v>140.85876276130298</v>
      </c>
      <c r="I52" s="22"/>
    </row>
    <row r="53" spans="1:10" x14ac:dyDescent="0.2">
      <c r="A53" s="8" t="s">
        <v>54</v>
      </c>
      <c r="B53" s="20">
        <v>126.03196000000001</v>
      </c>
      <c r="C53" s="20">
        <v>85.26952</v>
      </c>
      <c r="D53" s="20">
        <v>106.03677999999999</v>
      </c>
      <c r="E53" s="20">
        <v>117.67141000000001</v>
      </c>
      <c r="F53" s="20">
        <v>96.790329999999997</v>
      </c>
      <c r="G53" s="21">
        <v>96.1</v>
      </c>
      <c r="H53" s="21">
        <v>101.148459413515</v>
      </c>
      <c r="I53" s="22"/>
    </row>
    <row r="54" spans="1:10" x14ac:dyDescent="0.2">
      <c r="A54" s="202" t="s">
        <v>249</v>
      </c>
      <c r="B54" s="203"/>
      <c r="C54" s="203"/>
      <c r="D54" s="203"/>
      <c r="E54" s="203"/>
      <c r="F54" s="203"/>
      <c r="G54" s="204"/>
      <c r="H54" s="204"/>
      <c r="I54" s="22"/>
    </row>
    <row r="55" spans="1:10" ht="42" customHeight="1" x14ac:dyDescent="0.2">
      <c r="A55" s="246" t="s">
        <v>248</v>
      </c>
      <c r="B55" s="246"/>
      <c r="C55" s="246"/>
      <c r="D55" s="246"/>
      <c r="E55" s="246"/>
      <c r="F55" s="246"/>
      <c r="G55" s="246"/>
      <c r="H55" s="246"/>
      <c r="I55" s="22"/>
      <c r="J55" s="22"/>
    </row>
    <row r="56" spans="1:10" ht="44.25" customHeight="1" x14ac:dyDescent="0.2">
      <c r="A56" s="246"/>
      <c r="B56" s="246"/>
      <c r="C56" s="246"/>
      <c r="D56" s="246"/>
      <c r="E56" s="246"/>
      <c r="F56" s="246"/>
      <c r="G56" s="246"/>
      <c r="H56" s="246"/>
      <c r="I56" s="22"/>
      <c r="J56" s="22"/>
    </row>
    <row r="57" spans="1:10" ht="13.5" customHeight="1" x14ac:dyDescent="0.2">
      <c r="A57" s="23" t="s">
        <v>56</v>
      </c>
    </row>
  </sheetData>
  <mergeCells count="4">
    <mergeCell ref="A1:F1"/>
    <mergeCell ref="A2:A3"/>
    <mergeCell ref="B2:H2"/>
    <mergeCell ref="A55:H56"/>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
  <sheetViews>
    <sheetView zoomScale="90" zoomScaleNormal="90" workbookViewId="0">
      <pane xSplit="1" ySplit="3" topLeftCell="B19" activePane="bottomRight" state="frozen"/>
      <selection activeCell="X10" sqref="X10"/>
      <selection pane="topRight" activeCell="X10" sqref="X10"/>
      <selection pane="bottomLeft" activeCell="X10" sqref="X10"/>
      <selection pane="bottomRight" activeCell="X10" sqref="X10"/>
    </sheetView>
  </sheetViews>
  <sheetFormatPr defaultColWidth="9.140625" defaultRowHeight="12" x14ac:dyDescent="0.2"/>
  <cols>
    <col min="1" max="1" width="25.7109375" style="139" customWidth="1"/>
    <col min="2" max="2" width="7.7109375" style="22" customWidth="1"/>
    <col min="3" max="3" width="7" style="22" customWidth="1"/>
    <col min="4" max="4" width="7.28515625" style="22" customWidth="1"/>
    <col min="5" max="5" width="7.5703125" style="22" customWidth="1"/>
    <col min="6" max="6" width="7.140625" style="22" customWidth="1"/>
    <col min="7" max="8" width="7" style="22" customWidth="1"/>
    <col min="9" max="9" width="6.85546875" style="22" customWidth="1"/>
    <col min="10" max="10" width="6.5703125" style="22" customWidth="1"/>
    <col min="11" max="11" width="6.140625" style="22" customWidth="1"/>
    <col min="12" max="12" width="6.28515625" style="22" customWidth="1"/>
    <col min="13" max="13" width="5.5703125" style="22" customWidth="1"/>
    <col min="14" max="15" width="5.28515625" style="22" customWidth="1"/>
    <col min="16" max="16" width="5.5703125" style="22" customWidth="1"/>
    <col min="17" max="17" width="6" style="22" customWidth="1"/>
    <col min="18" max="18" width="6.28515625" style="22" customWidth="1"/>
    <col min="19" max="19" width="6.140625" style="22" customWidth="1"/>
    <col min="20" max="22" width="7.140625" style="22" customWidth="1"/>
    <col min="23" max="16384" width="9.140625" style="22"/>
  </cols>
  <sheetData>
    <row r="1" spans="1:26" x14ac:dyDescent="0.2">
      <c r="A1" s="298" t="s">
        <v>107</v>
      </c>
      <c r="B1" s="298"/>
      <c r="C1" s="298"/>
      <c r="D1" s="298"/>
      <c r="E1" s="298"/>
      <c r="F1" s="298"/>
      <c r="G1" s="298"/>
      <c r="H1" s="298"/>
      <c r="I1" s="298"/>
      <c r="J1" s="298"/>
      <c r="K1" s="298"/>
      <c r="L1" s="298"/>
      <c r="M1" s="298"/>
      <c r="N1" s="298"/>
      <c r="O1" s="298"/>
      <c r="P1" s="298"/>
      <c r="Q1" s="298"/>
      <c r="R1" s="298"/>
      <c r="S1" s="298"/>
      <c r="T1" s="298"/>
      <c r="U1" s="131"/>
      <c r="V1" s="131"/>
    </row>
    <row r="2" spans="1:26" ht="13.5" customHeight="1" x14ac:dyDescent="0.2">
      <c r="A2" s="281" t="s">
        <v>1</v>
      </c>
      <c r="B2" s="299" t="s">
        <v>93</v>
      </c>
      <c r="C2" s="300"/>
      <c r="D2" s="300"/>
      <c r="E2" s="300"/>
      <c r="F2" s="300"/>
      <c r="G2" s="300"/>
      <c r="H2" s="301"/>
      <c r="I2" s="299" t="s">
        <v>94</v>
      </c>
      <c r="J2" s="300"/>
      <c r="K2" s="300"/>
      <c r="L2" s="300"/>
      <c r="M2" s="300"/>
      <c r="N2" s="300"/>
      <c r="O2" s="302"/>
      <c r="P2" s="299" t="s">
        <v>95</v>
      </c>
      <c r="Q2" s="300"/>
      <c r="R2" s="300"/>
      <c r="S2" s="300"/>
      <c r="T2" s="300"/>
      <c r="U2" s="300"/>
      <c r="V2" s="302"/>
    </row>
    <row r="3" spans="1:26" x14ac:dyDescent="0.2">
      <c r="A3" s="282"/>
      <c r="B3" s="132">
        <v>2010</v>
      </c>
      <c r="C3" s="132">
        <v>2011</v>
      </c>
      <c r="D3" s="132">
        <v>2012</v>
      </c>
      <c r="E3" s="132">
        <v>2013</v>
      </c>
      <c r="F3" s="132">
        <v>2014</v>
      </c>
      <c r="G3" s="132">
        <v>2015</v>
      </c>
      <c r="H3" s="132">
        <v>2016</v>
      </c>
      <c r="I3" s="132">
        <v>2010</v>
      </c>
      <c r="J3" s="132">
        <v>2011</v>
      </c>
      <c r="K3" s="132">
        <v>2012</v>
      </c>
      <c r="L3" s="132">
        <v>2013</v>
      </c>
      <c r="M3" s="132">
        <v>2014</v>
      </c>
      <c r="N3" s="132">
        <v>2015</v>
      </c>
      <c r="O3" s="132">
        <v>2016</v>
      </c>
      <c r="P3" s="132">
        <v>2010</v>
      </c>
      <c r="Q3" s="132">
        <v>2011</v>
      </c>
      <c r="R3" s="132">
        <v>2012</v>
      </c>
      <c r="S3" s="132">
        <v>2013</v>
      </c>
      <c r="T3" s="132">
        <v>2014</v>
      </c>
      <c r="U3" s="132">
        <v>2015</v>
      </c>
      <c r="V3" s="132">
        <v>2016</v>
      </c>
    </row>
    <row r="4" spans="1:26" s="91" customFormat="1" x14ac:dyDescent="0.2">
      <c r="A4" s="19"/>
      <c r="B4" s="6"/>
      <c r="C4" s="6"/>
      <c r="D4" s="6"/>
      <c r="E4" s="6"/>
      <c r="F4" s="6"/>
      <c r="G4" s="6"/>
      <c r="H4" s="6"/>
      <c r="I4" s="6"/>
      <c r="J4" s="6"/>
      <c r="K4" s="6" t="s">
        <v>3</v>
      </c>
      <c r="L4" s="6"/>
      <c r="M4" s="6"/>
      <c r="N4" s="6"/>
      <c r="O4" s="6"/>
      <c r="P4" s="6"/>
      <c r="Q4" s="6"/>
      <c r="R4" s="6"/>
      <c r="S4" s="6"/>
      <c r="T4" s="6"/>
      <c r="U4" s="83"/>
      <c r="V4" s="83"/>
    </row>
    <row r="5" spans="1:26" x14ac:dyDescent="0.2">
      <c r="A5" s="133" t="s">
        <v>4</v>
      </c>
      <c r="B5" s="93">
        <v>113.99152000000001</v>
      </c>
      <c r="C5" s="93">
        <v>196.01873999999998</v>
      </c>
      <c r="D5" s="93">
        <v>305.63189</v>
      </c>
      <c r="E5" s="93">
        <v>216.98373999999998</v>
      </c>
      <c r="F5" s="93">
        <v>215.34450000000001</v>
      </c>
      <c r="G5" s="93">
        <v>320</v>
      </c>
      <c r="H5" s="93">
        <v>175.047</v>
      </c>
      <c r="I5" s="93">
        <v>0.28181499999999998</v>
      </c>
      <c r="J5" s="93">
        <v>0.62310299999999996</v>
      </c>
      <c r="K5" s="93">
        <v>1.045256</v>
      </c>
      <c r="L5" s="93">
        <v>0.98268800000000001</v>
      </c>
      <c r="M5" s="93">
        <v>3.4192770000000001</v>
      </c>
      <c r="N5" s="93">
        <v>2.02</v>
      </c>
      <c r="O5" s="93">
        <v>14.02530456</v>
      </c>
      <c r="P5" s="134">
        <v>2.0074999999999999E-2</v>
      </c>
      <c r="Q5" s="134">
        <v>2.6019E-2</v>
      </c>
      <c r="R5" s="134">
        <v>3.5832999999999997E-2</v>
      </c>
      <c r="S5" s="134">
        <v>2.3786000000000002E-2</v>
      </c>
      <c r="T5" s="134">
        <v>9.5961000000000005E-2</v>
      </c>
      <c r="U5" s="134">
        <v>2.3786000000000002E-2</v>
      </c>
      <c r="V5" s="134">
        <v>0.325683</v>
      </c>
    </row>
    <row r="6" spans="1:26" x14ac:dyDescent="0.2">
      <c r="A6" s="135" t="s">
        <v>96</v>
      </c>
      <c r="B6" s="21">
        <v>5.5088800000000004</v>
      </c>
      <c r="C6" s="21">
        <v>6.9537500000000003</v>
      </c>
      <c r="D6" s="21">
        <v>4.7705099999999998</v>
      </c>
      <c r="E6" s="21">
        <v>3.4541200000000001</v>
      </c>
      <c r="F6" s="21">
        <v>2.7082800000000002</v>
      </c>
      <c r="G6" s="21">
        <v>2.7082800000000002</v>
      </c>
      <c r="H6" s="21" t="s">
        <v>23</v>
      </c>
      <c r="I6" s="21">
        <v>7.782E-2</v>
      </c>
      <c r="J6" s="21">
        <v>9.3150999999999998E-2</v>
      </c>
      <c r="K6" s="21">
        <v>0.31463099999999999</v>
      </c>
      <c r="L6" s="21">
        <v>0.51120399999999999</v>
      </c>
      <c r="M6" s="21">
        <v>0.42859000000000003</v>
      </c>
      <c r="N6" s="21">
        <v>0.54</v>
      </c>
      <c r="O6" s="21" t="s">
        <v>23</v>
      </c>
      <c r="P6" s="100">
        <v>1.6320000000000001E-2</v>
      </c>
      <c r="Q6" s="100">
        <v>1.251E-2</v>
      </c>
      <c r="R6" s="100">
        <v>9.9836999999999995E-2</v>
      </c>
      <c r="S6" s="100">
        <v>0.129029</v>
      </c>
      <c r="T6" s="100">
        <v>7.1072999999999997E-2</v>
      </c>
      <c r="U6" s="100">
        <v>0.09</v>
      </c>
      <c r="V6" s="100" t="s">
        <v>23</v>
      </c>
    </row>
    <row r="7" spans="1:26" x14ac:dyDescent="0.2">
      <c r="A7" s="135" t="s">
        <v>97</v>
      </c>
      <c r="B7" s="21">
        <v>22472.509109999999</v>
      </c>
      <c r="C7" s="21">
        <v>27488.489690000002</v>
      </c>
      <c r="D7" s="21">
        <v>26784.255160000001</v>
      </c>
      <c r="E7" s="21">
        <v>37334.66966</v>
      </c>
      <c r="F7" s="21" t="s">
        <v>23</v>
      </c>
      <c r="G7" s="21" t="s">
        <v>23</v>
      </c>
      <c r="H7" s="21" t="s">
        <v>23</v>
      </c>
      <c r="I7" s="21">
        <v>207.55400700000001</v>
      </c>
      <c r="J7" s="21">
        <v>320.39339100000001</v>
      </c>
      <c r="K7" s="21">
        <v>304.351269</v>
      </c>
      <c r="L7" s="21">
        <v>372.66840300000001</v>
      </c>
      <c r="M7" s="21">
        <v>406.49831</v>
      </c>
      <c r="N7" s="21" t="s">
        <v>23</v>
      </c>
      <c r="O7" s="21">
        <v>433.31674099999998</v>
      </c>
      <c r="P7" s="100">
        <v>13.274706999999999</v>
      </c>
      <c r="Q7" s="100">
        <v>15.303348</v>
      </c>
      <c r="R7" s="100">
        <v>16.817209999999999</v>
      </c>
      <c r="S7" s="100">
        <v>19.844539000000001</v>
      </c>
      <c r="T7" s="100">
        <v>18.144072999999999</v>
      </c>
      <c r="U7" s="100">
        <v>16.5</v>
      </c>
      <c r="V7" s="100">
        <v>19.693999999999999</v>
      </c>
    </row>
    <row r="8" spans="1:26" x14ac:dyDescent="0.2">
      <c r="A8" s="135" t="s">
        <v>108</v>
      </c>
      <c r="B8" s="21">
        <v>5139.6222099999995</v>
      </c>
      <c r="C8" s="21">
        <v>6412.0119999999997</v>
      </c>
      <c r="D8" s="21">
        <v>6042.2219999999998</v>
      </c>
      <c r="E8" s="21">
        <v>9987.4009999999998</v>
      </c>
      <c r="F8" s="21">
        <v>16729.733</v>
      </c>
      <c r="G8" s="21">
        <v>19119.599999999999</v>
      </c>
      <c r="H8" s="21">
        <v>22135.1</v>
      </c>
      <c r="I8" s="21">
        <v>40.297218000000001</v>
      </c>
      <c r="J8" s="21">
        <v>58.850338999999998</v>
      </c>
      <c r="K8" s="21">
        <v>59.14179</v>
      </c>
      <c r="L8" s="21">
        <v>91.006692999999999</v>
      </c>
      <c r="M8" s="21">
        <v>130.156925</v>
      </c>
      <c r="N8" s="21">
        <v>140.29</v>
      </c>
      <c r="O8" s="21">
        <v>160.368404</v>
      </c>
      <c r="P8" s="100">
        <v>1.326516</v>
      </c>
      <c r="Q8" s="100">
        <v>1.537185</v>
      </c>
      <c r="R8" s="100">
        <v>2.1745040000000002</v>
      </c>
      <c r="S8" s="100">
        <v>2.8354200000000001</v>
      </c>
      <c r="T8" s="100">
        <v>3.4244650000000001</v>
      </c>
      <c r="U8" s="100">
        <v>3.4</v>
      </c>
      <c r="V8" s="100">
        <v>3.97018</v>
      </c>
      <c r="Z8" s="136"/>
    </row>
    <row r="9" spans="1:26" x14ac:dyDescent="0.2">
      <c r="A9" s="135" t="s">
        <v>109</v>
      </c>
      <c r="B9" s="21" t="s">
        <v>23</v>
      </c>
      <c r="C9" s="21">
        <v>12.356</v>
      </c>
      <c r="D9" s="21">
        <v>5.4390000000000001</v>
      </c>
      <c r="E9" s="21">
        <v>6.516</v>
      </c>
      <c r="F9" s="21">
        <v>8.4420000000000002</v>
      </c>
      <c r="G9" s="21">
        <v>3.6</v>
      </c>
      <c r="H9" s="21">
        <v>7.0250000000000004</v>
      </c>
      <c r="I9" s="21">
        <v>0.21163499999999999</v>
      </c>
      <c r="J9" s="21">
        <v>0.158299</v>
      </c>
      <c r="K9" s="21">
        <v>6.7776000000000003E-2</v>
      </c>
      <c r="L9" s="21">
        <v>6.5131999999999995E-2</v>
      </c>
      <c r="M9" s="21">
        <v>7.3623999999999995E-2</v>
      </c>
      <c r="N9" s="21">
        <v>0.03</v>
      </c>
      <c r="O9" s="21">
        <v>5.7708000000000002E-2</v>
      </c>
      <c r="P9" s="100" t="s">
        <v>23</v>
      </c>
      <c r="Q9" s="100">
        <v>8.0529999999999994E-3</v>
      </c>
      <c r="R9" s="100">
        <v>5.9280000000000001E-3</v>
      </c>
      <c r="S9" s="100">
        <v>6.9470000000000001E-3</v>
      </c>
      <c r="T9" s="100">
        <v>8.3920000000000002E-3</v>
      </c>
      <c r="U9" s="100">
        <v>8.3920000000000002E-3</v>
      </c>
      <c r="V9" s="100">
        <v>8.4569999999999992E-3</v>
      </c>
    </row>
    <row r="10" spans="1:26" x14ac:dyDescent="0.2">
      <c r="A10" s="135" t="s">
        <v>98</v>
      </c>
      <c r="B10" s="21" t="s">
        <v>23</v>
      </c>
      <c r="C10" s="21" t="s">
        <v>23</v>
      </c>
      <c r="D10" s="21" t="s">
        <v>23</v>
      </c>
      <c r="E10" s="21" t="s">
        <v>23</v>
      </c>
      <c r="F10" s="21" t="s">
        <v>23</v>
      </c>
      <c r="G10" s="21" t="s">
        <v>23</v>
      </c>
      <c r="H10" s="21" t="s">
        <v>23</v>
      </c>
      <c r="I10" s="21">
        <v>11.298985</v>
      </c>
      <c r="J10" s="21">
        <v>7.6050849999999999</v>
      </c>
      <c r="K10" s="21">
        <v>5.5123170000000004</v>
      </c>
      <c r="L10" s="21">
        <v>4.2957539999999996</v>
      </c>
      <c r="M10" s="21">
        <v>1.4799659999999999</v>
      </c>
      <c r="N10" s="21">
        <v>2.4500000000000002</v>
      </c>
      <c r="O10" s="21" t="s">
        <v>23</v>
      </c>
      <c r="P10" s="100" t="s">
        <v>23</v>
      </c>
      <c r="Q10" s="100" t="s">
        <v>23</v>
      </c>
      <c r="R10" s="100" t="s">
        <v>23</v>
      </c>
      <c r="S10" s="100" t="s">
        <v>23</v>
      </c>
      <c r="T10" s="100" t="s">
        <v>23</v>
      </c>
      <c r="U10" s="100" t="s">
        <v>23</v>
      </c>
      <c r="V10" s="100" t="s">
        <v>23</v>
      </c>
    </row>
    <row r="11" spans="1:26" x14ac:dyDescent="0.2">
      <c r="A11" s="135" t="s">
        <v>8</v>
      </c>
      <c r="B11" s="21">
        <v>3.8986300000000003</v>
      </c>
      <c r="C11" s="21">
        <v>1.6916099999999998</v>
      </c>
      <c r="D11" s="21">
        <v>1.2912699999999999</v>
      </c>
      <c r="E11" s="21">
        <v>1.72349</v>
      </c>
      <c r="F11" s="21">
        <v>1.5302</v>
      </c>
      <c r="G11" s="21">
        <v>2.5</v>
      </c>
      <c r="H11" s="21">
        <v>1.35117</v>
      </c>
      <c r="I11" s="21">
        <v>0.14741099999999999</v>
      </c>
      <c r="J11" s="21">
        <v>6.5630999999999995E-2</v>
      </c>
      <c r="K11" s="21">
        <v>4.2653000000000003E-2</v>
      </c>
      <c r="L11" s="21">
        <v>5.4852999999999999E-2</v>
      </c>
      <c r="M11" s="21">
        <v>5.3822000000000002E-2</v>
      </c>
      <c r="N11" s="21">
        <v>0.09</v>
      </c>
      <c r="O11" s="21">
        <v>5.6412999999999998E-2</v>
      </c>
      <c r="P11" s="100">
        <v>1.3549E-2</v>
      </c>
      <c r="Q11" s="100">
        <v>5.3E-3</v>
      </c>
      <c r="R11" s="100">
        <v>2.2759999999999998E-3</v>
      </c>
      <c r="S11" s="100">
        <v>4.0870000000000004E-3</v>
      </c>
      <c r="T11" s="100">
        <v>6.7860000000000004E-3</v>
      </c>
      <c r="U11" s="100">
        <v>3.7669999999999999E-3</v>
      </c>
      <c r="V11" s="100">
        <v>4.8139999999999997E-3</v>
      </c>
    </row>
    <row r="12" spans="1:26" x14ac:dyDescent="0.2">
      <c r="A12" s="135" t="s">
        <v>9</v>
      </c>
      <c r="B12" s="21" t="s">
        <v>23</v>
      </c>
      <c r="C12" s="21" t="s">
        <v>23</v>
      </c>
      <c r="D12" s="21" t="s">
        <v>23</v>
      </c>
      <c r="E12" s="21" t="s">
        <v>23</v>
      </c>
      <c r="F12" s="21" t="s">
        <v>23</v>
      </c>
      <c r="G12" s="21" t="s">
        <v>23</v>
      </c>
      <c r="H12" s="21" t="s">
        <v>23</v>
      </c>
      <c r="I12" s="21">
        <v>3.0035859999999999</v>
      </c>
      <c r="J12" s="21">
        <v>5.4648050000000001</v>
      </c>
      <c r="K12" s="21">
        <v>8.1919129999999996</v>
      </c>
      <c r="L12" s="21">
        <v>2.4962409999999999</v>
      </c>
      <c r="M12" s="21">
        <v>1.1226700000000001</v>
      </c>
      <c r="N12" s="21">
        <v>1.53</v>
      </c>
      <c r="O12" s="21">
        <v>2.513798</v>
      </c>
      <c r="P12" s="100" t="s">
        <v>23</v>
      </c>
      <c r="Q12" s="100">
        <v>0.10988199999999999</v>
      </c>
      <c r="R12" s="100">
        <v>0.23375199999999999</v>
      </c>
      <c r="S12" s="100" t="s">
        <v>23</v>
      </c>
      <c r="T12" s="100" t="s">
        <v>23</v>
      </c>
      <c r="U12" s="100" t="s">
        <v>23</v>
      </c>
      <c r="V12" s="100" t="s">
        <v>23</v>
      </c>
    </row>
    <row r="13" spans="1:26" x14ac:dyDescent="0.2">
      <c r="A13" s="137" t="s">
        <v>10</v>
      </c>
      <c r="B13" s="97" t="s">
        <v>23</v>
      </c>
      <c r="C13" s="97" t="s">
        <v>23</v>
      </c>
      <c r="D13" s="97" t="s">
        <v>23</v>
      </c>
      <c r="E13" s="97" t="s">
        <v>23</v>
      </c>
      <c r="F13" s="97" t="s">
        <v>23</v>
      </c>
      <c r="G13" s="97" t="s">
        <v>23</v>
      </c>
      <c r="H13" s="97" t="s">
        <v>23</v>
      </c>
      <c r="I13" s="97">
        <v>2.9527100000000002</v>
      </c>
      <c r="J13" s="97">
        <v>2.065293</v>
      </c>
      <c r="K13" s="97">
        <v>4.8435560000000004</v>
      </c>
      <c r="L13" s="97">
        <v>8.3007369999999998</v>
      </c>
      <c r="M13" s="97">
        <v>5.7893280000000003</v>
      </c>
      <c r="N13" s="97" t="s">
        <v>23</v>
      </c>
      <c r="O13" s="97" t="s">
        <v>23</v>
      </c>
      <c r="P13" s="138" t="s">
        <v>23</v>
      </c>
      <c r="Q13" s="138">
        <v>0.10988199999999999</v>
      </c>
      <c r="R13" s="138">
        <v>0.23375199999999999</v>
      </c>
      <c r="S13" s="138">
        <v>0.34618199999999999</v>
      </c>
      <c r="T13" s="138">
        <v>0.49381700000000001</v>
      </c>
      <c r="U13" s="138" t="s">
        <v>23</v>
      </c>
      <c r="V13" s="138" t="s">
        <v>23</v>
      </c>
    </row>
    <row r="14" spans="1:26" s="91" customFormat="1" x14ac:dyDescent="0.2">
      <c r="A14" s="19"/>
      <c r="B14" s="6"/>
      <c r="C14" s="6"/>
      <c r="D14" s="6"/>
      <c r="E14" s="6"/>
      <c r="F14" s="6"/>
      <c r="G14" s="6"/>
      <c r="H14" s="6" t="s">
        <v>14</v>
      </c>
      <c r="I14" s="6"/>
      <c r="J14" s="6"/>
      <c r="K14" s="6" t="s">
        <v>13</v>
      </c>
      <c r="L14" s="6"/>
      <c r="M14" s="6"/>
      <c r="N14" s="6"/>
      <c r="O14" s="6" t="s">
        <v>14</v>
      </c>
      <c r="P14" s="6"/>
      <c r="Q14" s="6"/>
      <c r="R14" s="6"/>
      <c r="S14" s="6"/>
      <c r="T14" s="6"/>
      <c r="U14" s="83"/>
      <c r="V14" s="83" t="s">
        <v>14</v>
      </c>
    </row>
    <row r="15" spans="1:26" x14ac:dyDescent="0.2">
      <c r="A15" s="133" t="s">
        <v>99</v>
      </c>
      <c r="B15" s="93">
        <v>248.54642999999999</v>
      </c>
      <c r="C15" s="93">
        <v>471.23244</v>
      </c>
      <c r="D15" s="93">
        <v>515.40373</v>
      </c>
      <c r="E15" s="93">
        <v>408.25668000000002</v>
      </c>
      <c r="F15" s="93">
        <v>423.13524999999998</v>
      </c>
      <c r="G15" s="93">
        <v>455.9</v>
      </c>
      <c r="H15" s="93">
        <v>493.48700000000002</v>
      </c>
      <c r="I15" s="93">
        <v>5.2746029999999999</v>
      </c>
      <c r="J15" s="93">
        <v>10.321624999999999</v>
      </c>
      <c r="K15" s="93">
        <v>11.501735</v>
      </c>
      <c r="L15" s="93">
        <v>9.2243259999999996</v>
      </c>
      <c r="M15" s="93">
        <v>9.7975860000000008</v>
      </c>
      <c r="N15" s="93">
        <v>11.46</v>
      </c>
      <c r="O15" s="93">
        <v>12.383226000000001</v>
      </c>
      <c r="P15" s="134">
        <v>0.28638200000000003</v>
      </c>
      <c r="Q15" s="134">
        <v>0.37837100000000001</v>
      </c>
      <c r="R15" s="134">
        <v>0.58141500000000002</v>
      </c>
      <c r="S15" s="134">
        <v>0.37701400000000002</v>
      </c>
      <c r="T15" s="134">
        <v>0.55750200000000005</v>
      </c>
      <c r="U15" s="134">
        <v>0.71</v>
      </c>
      <c r="V15" s="134">
        <v>0.790215</v>
      </c>
    </row>
    <row r="16" spans="1:26" x14ac:dyDescent="0.2">
      <c r="A16" s="135" t="s">
        <v>110</v>
      </c>
      <c r="B16" s="21">
        <v>45.161949999999997</v>
      </c>
      <c r="C16" s="21">
        <v>48.167879999999997</v>
      </c>
      <c r="D16" s="21">
        <v>48.544510000000002</v>
      </c>
      <c r="E16" s="21">
        <v>44.015180000000001</v>
      </c>
      <c r="F16" s="21">
        <v>60.627919999999996</v>
      </c>
      <c r="G16" s="21">
        <v>33</v>
      </c>
      <c r="H16" s="21" t="s">
        <v>23</v>
      </c>
      <c r="I16" s="21">
        <v>0.382378</v>
      </c>
      <c r="J16" s="21">
        <v>0.42338999999999999</v>
      </c>
      <c r="K16" s="21">
        <v>0.44183800000000001</v>
      </c>
      <c r="L16" s="21">
        <v>0.38845000000000002</v>
      </c>
      <c r="M16" s="21">
        <v>0.55338799999999999</v>
      </c>
      <c r="N16" s="21">
        <v>0.33</v>
      </c>
      <c r="O16" s="21" t="s">
        <v>23</v>
      </c>
      <c r="P16" s="100">
        <v>5.0888000000000003E-2</v>
      </c>
      <c r="Q16" s="100">
        <v>5.5107999999999997E-2</v>
      </c>
      <c r="R16" s="100">
        <v>5.9018000000000001E-2</v>
      </c>
      <c r="S16" s="100">
        <v>8.7591000000000002E-2</v>
      </c>
      <c r="T16" s="100">
        <v>0.12375899999999999</v>
      </c>
      <c r="U16" s="100">
        <v>7.0000000000000007E-2</v>
      </c>
      <c r="V16" s="100" t="s">
        <v>23</v>
      </c>
    </row>
    <row r="17" spans="1:22" x14ac:dyDescent="0.2">
      <c r="A17" s="135" t="s">
        <v>18</v>
      </c>
      <c r="B17" s="21">
        <v>1423.0620100000001</v>
      </c>
      <c r="C17" s="21">
        <v>1783.03324</v>
      </c>
      <c r="D17" s="21">
        <v>1683.59971</v>
      </c>
      <c r="E17" s="21">
        <v>1839.2312199999999</v>
      </c>
      <c r="F17" s="21">
        <v>1776.7302</v>
      </c>
      <c r="G17" s="21">
        <v>2325.3000000000002</v>
      </c>
      <c r="H17" s="21">
        <v>2476.9499999999998</v>
      </c>
      <c r="I17" s="21">
        <v>11.922207</v>
      </c>
      <c r="J17" s="21">
        <v>15.426409</v>
      </c>
      <c r="K17" s="21">
        <v>16.787385</v>
      </c>
      <c r="L17" s="21">
        <v>17.826035000000001</v>
      </c>
      <c r="M17" s="21">
        <v>17.515931999999999</v>
      </c>
      <c r="N17" s="21">
        <v>23.9</v>
      </c>
      <c r="O17" s="21">
        <v>30.468429</v>
      </c>
      <c r="P17" s="100">
        <v>0.29813699999999999</v>
      </c>
      <c r="Q17" s="100">
        <v>0.35791299999999998</v>
      </c>
      <c r="R17" s="100">
        <v>0.88177899999999998</v>
      </c>
      <c r="S17" s="100">
        <v>1.0618620000000001</v>
      </c>
      <c r="T17" s="100">
        <v>1.192364</v>
      </c>
      <c r="U17" s="100">
        <v>1.82</v>
      </c>
      <c r="V17" s="100">
        <v>2.3431500000000001</v>
      </c>
    </row>
    <row r="18" spans="1:22" x14ac:dyDescent="0.2">
      <c r="A18" s="135" t="s">
        <v>20</v>
      </c>
      <c r="B18" s="21">
        <v>71495.888330000002</v>
      </c>
      <c r="C18" s="21">
        <v>82976.929150000011</v>
      </c>
      <c r="D18" s="21">
        <v>41825.264069999997</v>
      </c>
      <c r="E18" s="21">
        <v>70446.150260000009</v>
      </c>
      <c r="F18" s="21">
        <v>49725.884619999997</v>
      </c>
      <c r="G18" s="21">
        <v>83317.7</v>
      </c>
      <c r="H18" s="21">
        <v>36022.5</v>
      </c>
      <c r="I18" s="21">
        <v>3525.8985619999999</v>
      </c>
      <c r="J18" s="21">
        <v>3671.6622579999998</v>
      </c>
      <c r="K18" s="21">
        <v>1575.3942489999999</v>
      </c>
      <c r="L18" s="21">
        <v>580.46036400000003</v>
      </c>
      <c r="M18" s="21">
        <v>462.01088499999997</v>
      </c>
      <c r="N18" s="21">
        <v>483.6</v>
      </c>
      <c r="O18" s="21">
        <v>337.70133700000002</v>
      </c>
      <c r="P18" s="100">
        <v>4.0955550000000001</v>
      </c>
      <c r="Q18" s="100">
        <v>2.303903</v>
      </c>
      <c r="R18" s="100">
        <v>0.66296699999999997</v>
      </c>
      <c r="S18" s="100">
        <v>0.65616200000000002</v>
      </c>
      <c r="T18" s="100">
        <v>1.1236630000000001</v>
      </c>
      <c r="U18" s="100">
        <v>1.07</v>
      </c>
      <c r="V18" s="100">
        <v>1.2847</v>
      </c>
    </row>
    <row r="19" spans="1:22" x14ac:dyDescent="0.2">
      <c r="A19" s="135" t="s">
        <v>25</v>
      </c>
      <c r="B19" s="100" t="s">
        <v>23</v>
      </c>
      <c r="C19" s="100" t="s">
        <v>23</v>
      </c>
      <c r="D19" s="100" t="s">
        <v>23</v>
      </c>
      <c r="E19" s="100" t="s">
        <v>23</v>
      </c>
      <c r="F19" s="100" t="s">
        <v>23</v>
      </c>
      <c r="G19" s="100" t="s">
        <v>23</v>
      </c>
      <c r="H19" s="100" t="s">
        <v>23</v>
      </c>
      <c r="I19" s="100">
        <v>0.63298299999999996</v>
      </c>
      <c r="J19" s="100">
        <v>2.0910760000000002</v>
      </c>
      <c r="K19" s="100">
        <v>4.7281079999999998</v>
      </c>
      <c r="L19" s="100">
        <v>10.501431</v>
      </c>
      <c r="M19" s="100">
        <v>7.9181299999999997</v>
      </c>
      <c r="N19" s="100">
        <v>5.75</v>
      </c>
      <c r="O19" s="100">
        <v>6.2071759999999996</v>
      </c>
      <c r="P19" s="100">
        <v>0.19095400000000001</v>
      </c>
      <c r="Q19" s="100">
        <v>0.39267400000000002</v>
      </c>
      <c r="R19" s="100">
        <v>1.257782</v>
      </c>
      <c r="S19" s="100">
        <v>1.686938</v>
      </c>
      <c r="T19" s="100">
        <v>1.1160699999999999</v>
      </c>
      <c r="U19" s="100">
        <v>0.66</v>
      </c>
      <c r="V19" s="100">
        <v>0.770123</v>
      </c>
    </row>
    <row r="20" spans="1:22" x14ac:dyDescent="0.2">
      <c r="A20" s="135" t="s">
        <v>100</v>
      </c>
      <c r="B20" s="21">
        <v>1311.5633899999998</v>
      </c>
      <c r="C20" s="21">
        <v>1713.34545</v>
      </c>
      <c r="D20" s="21">
        <v>1399.7448899999999</v>
      </c>
      <c r="E20" s="21">
        <v>1482.5877800000001</v>
      </c>
      <c r="F20" s="21">
        <v>2169.9445900000001</v>
      </c>
      <c r="G20" s="21">
        <v>2702.8</v>
      </c>
      <c r="H20" s="21">
        <v>2272.56</v>
      </c>
      <c r="I20" s="21">
        <v>97.116722999999993</v>
      </c>
      <c r="J20" s="21">
        <v>126.39042000000001</v>
      </c>
      <c r="K20" s="21">
        <v>108.77371100000001</v>
      </c>
      <c r="L20" s="21">
        <v>109.671774</v>
      </c>
      <c r="M20" s="21">
        <v>152.191272</v>
      </c>
      <c r="N20" s="21">
        <v>192.19</v>
      </c>
      <c r="O20" s="21">
        <v>167.73256799999999</v>
      </c>
      <c r="P20" s="100">
        <v>1.1572659999999999</v>
      </c>
      <c r="Q20" s="100">
        <v>0.64873099999999995</v>
      </c>
      <c r="R20" s="100">
        <v>0.86958299999999999</v>
      </c>
      <c r="S20" s="100">
        <v>0.90219899999999997</v>
      </c>
      <c r="T20" s="100">
        <v>0.84262599999999999</v>
      </c>
      <c r="U20" s="100">
        <v>0.75</v>
      </c>
      <c r="V20" s="100">
        <v>0.81378499999999998</v>
      </c>
    </row>
    <row r="21" spans="1:22" x14ac:dyDescent="0.2">
      <c r="A21" s="135" t="s">
        <v>106</v>
      </c>
      <c r="B21" s="21">
        <v>8.5699999999999995E-3</v>
      </c>
      <c r="C21" s="21" t="s">
        <v>23</v>
      </c>
      <c r="D21" s="21" t="s">
        <v>23</v>
      </c>
      <c r="E21" s="21" t="s">
        <v>23</v>
      </c>
      <c r="F21" s="21" t="s">
        <v>23</v>
      </c>
      <c r="G21" s="21" t="s">
        <v>23</v>
      </c>
      <c r="H21" s="21" t="s">
        <v>23</v>
      </c>
      <c r="I21" s="21">
        <v>0.107317</v>
      </c>
      <c r="J21" s="21">
        <v>0.10799300000000001</v>
      </c>
      <c r="K21" s="21">
        <v>5.4057000000000001E-2</v>
      </c>
      <c r="L21" s="21">
        <v>6.5408999999999995E-2</v>
      </c>
      <c r="M21" s="21">
        <v>0.10885499999999999</v>
      </c>
      <c r="N21" s="21">
        <v>0.31</v>
      </c>
      <c r="O21" s="21">
        <v>0.42881000000000002</v>
      </c>
      <c r="P21" s="100">
        <v>7.9699999999999997E-4</v>
      </c>
      <c r="Q21" s="100">
        <v>9.5500000000000001E-4</v>
      </c>
      <c r="R21" s="100">
        <v>1.5690000000000001E-3</v>
      </c>
      <c r="S21" s="100">
        <v>1.64E-3</v>
      </c>
      <c r="T21" s="100">
        <v>3.5430000000000001E-3</v>
      </c>
      <c r="U21" s="100">
        <v>0.01</v>
      </c>
      <c r="V21" s="100">
        <v>1.3582E-2</v>
      </c>
    </row>
    <row r="22" spans="1:22" ht="14.25" x14ac:dyDescent="0.2">
      <c r="A22" s="137" t="s">
        <v>111</v>
      </c>
      <c r="B22" s="97">
        <v>13.89362</v>
      </c>
      <c r="C22" s="97">
        <v>2.4205199999999998</v>
      </c>
      <c r="D22" s="97">
        <v>2.0630500000000001</v>
      </c>
      <c r="E22" s="97">
        <v>42.75403</v>
      </c>
      <c r="F22" s="97" t="s">
        <v>23</v>
      </c>
      <c r="G22" s="97" t="s">
        <v>23</v>
      </c>
      <c r="H22" s="97" t="s">
        <v>23</v>
      </c>
      <c r="I22" s="97">
        <v>0.12003999999999999</v>
      </c>
      <c r="J22" s="97">
        <v>2.1342E-2</v>
      </c>
      <c r="K22" s="97">
        <v>2.2682999999999998E-2</v>
      </c>
      <c r="L22" s="97">
        <v>0.38623099999999999</v>
      </c>
      <c r="M22" s="97">
        <v>4.7987000000000002E-2</v>
      </c>
      <c r="N22" s="97">
        <v>38.32</v>
      </c>
      <c r="O22" s="97">
        <v>34.166274000000001</v>
      </c>
      <c r="P22" s="138">
        <v>9.6769999999999998E-3</v>
      </c>
      <c r="Q22" s="138">
        <v>2.7039999999999998E-3</v>
      </c>
      <c r="R22" s="138">
        <v>5.267E-3</v>
      </c>
      <c r="S22" s="138">
        <v>4.0405999999999997E-2</v>
      </c>
      <c r="T22" s="138">
        <v>5.3709E-2</v>
      </c>
      <c r="U22" s="138" t="s">
        <v>23</v>
      </c>
      <c r="V22" s="138">
        <v>1.9678199999999999</v>
      </c>
    </row>
    <row r="23" spans="1:22" s="91" customFormat="1" x14ac:dyDescent="0.2">
      <c r="A23" s="19"/>
      <c r="B23" s="6"/>
      <c r="C23" s="6"/>
      <c r="D23" s="6"/>
      <c r="E23" s="6"/>
      <c r="F23" s="6"/>
      <c r="G23" s="6"/>
      <c r="H23" s="6" t="s">
        <v>14</v>
      </c>
      <c r="I23" s="6"/>
      <c r="J23" s="6"/>
      <c r="K23" s="6" t="s">
        <v>29</v>
      </c>
      <c r="L23" s="6"/>
      <c r="M23" s="6"/>
      <c r="N23" s="6"/>
      <c r="O23" s="6" t="s">
        <v>14</v>
      </c>
      <c r="P23" s="6"/>
      <c r="Q23" s="6"/>
      <c r="R23" s="6"/>
      <c r="S23" s="6"/>
      <c r="T23" s="6"/>
      <c r="U23" s="83"/>
      <c r="V23" s="83" t="s">
        <v>14</v>
      </c>
    </row>
    <row r="24" spans="1:22" x14ac:dyDescent="0.2">
      <c r="A24" s="133" t="s">
        <v>31</v>
      </c>
      <c r="B24" s="93">
        <v>3.52366</v>
      </c>
      <c r="C24" s="93">
        <v>1.25345</v>
      </c>
      <c r="D24" s="93">
        <v>0.41356999999999999</v>
      </c>
      <c r="E24" s="93">
        <v>0.44830999999999999</v>
      </c>
      <c r="F24" s="93">
        <v>0.57038999999999995</v>
      </c>
      <c r="G24" s="93">
        <v>0.12</v>
      </c>
      <c r="H24" s="93">
        <v>0.13691300000000001</v>
      </c>
      <c r="I24" s="93">
        <v>0.61512199999999995</v>
      </c>
      <c r="J24" s="93">
        <v>0.32839000000000002</v>
      </c>
      <c r="K24" s="93">
        <v>0.223416</v>
      </c>
      <c r="L24" s="93">
        <v>0.19445499999999999</v>
      </c>
      <c r="M24" s="93">
        <v>0.489066</v>
      </c>
      <c r="N24" s="93">
        <v>0.09</v>
      </c>
      <c r="O24" s="93">
        <v>6.1128000000000002E-2</v>
      </c>
      <c r="P24" s="134">
        <v>7.9249999999999998E-3</v>
      </c>
      <c r="Q24" s="134">
        <v>3.7959999999999999E-3</v>
      </c>
      <c r="R24" s="134">
        <v>3.1770000000000001E-3</v>
      </c>
      <c r="S24" s="134">
        <v>3.2889999999999998E-3</v>
      </c>
      <c r="T24" s="134">
        <v>6.5050000000000004E-3</v>
      </c>
      <c r="U24" s="134">
        <v>6.5050000000000004E-3</v>
      </c>
      <c r="V24" s="134">
        <v>2.3059999999999999E-3</v>
      </c>
    </row>
    <row r="25" spans="1:22" x14ac:dyDescent="0.2">
      <c r="A25" s="135" t="s">
        <v>32</v>
      </c>
      <c r="B25" s="21">
        <v>42.006980000000006</v>
      </c>
      <c r="C25" s="21">
        <v>27.454409999999999</v>
      </c>
      <c r="D25" s="21">
        <v>41.577889999999996</v>
      </c>
      <c r="E25" s="21">
        <v>62.462669999999996</v>
      </c>
      <c r="F25" s="21">
        <v>92.422529999999995</v>
      </c>
      <c r="G25" s="21">
        <v>64.38</v>
      </c>
      <c r="H25" s="21">
        <v>35.433199999999999</v>
      </c>
      <c r="I25" s="21">
        <v>3.0724179999999999</v>
      </c>
      <c r="J25" s="21">
        <v>2.1989670000000001</v>
      </c>
      <c r="K25" s="21">
        <v>4.2060579999999996</v>
      </c>
      <c r="L25" s="21">
        <v>5.1724259999999997</v>
      </c>
      <c r="M25" s="21">
        <v>7.3199620000000003</v>
      </c>
      <c r="N25" s="21">
        <v>5.44</v>
      </c>
      <c r="O25" s="21">
        <v>3.5000619999999998</v>
      </c>
      <c r="P25" s="100">
        <v>0.54442000000000002</v>
      </c>
      <c r="Q25" s="100">
        <v>0.37054599999999999</v>
      </c>
      <c r="R25" s="100">
        <v>0.56920000000000004</v>
      </c>
      <c r="S25" s="100">
        <v>0.572241</v>
      </c>
      <c r="T25" s="100">
        <v>0.62921499999999997</v>
      </c>
      <c r="U25" s="100">
        <v>0.51</v>
      </c>
      <c r="V25" s="100">
        <v>0.36684499999999998</v>
      </c>
    </row>
    <row r="26" spans="1:22" x14ac:dyDescent="0.2">
      <c r="A26" s="135" t="s">
        <v>34</v>
      </c>
      <c r="B26" s="21">
        <v>234.92520340550115</v>
      </c>
      <c r="C26" s="21">
        <v>211.19433986758406</v>
      </c>
      <c r="D26" s="21">
        <v>141.37323665128542</v>
      </c>
      <c r="E26" s="21">
        <v>191.87134213520878</v>
      </c>
      <c r="F26" s="21">
        <v>203.59100000000001</v>
      </c>
      <c r="G26" s="21" t="s">
        <v>23</v>
      </c>
      <c r="H26" s="21" t="s">
        <v>23</v>
      </c>
      <c r="I26" s="21">
        <v>3.3754970000000002</v>
      </c>
      <c r="J26" s="21">
        <v>3.5214889999999999</v>
      </c>
      <c r="K26" s="21">
        <v>2.8570340000000001</v>
      </c>
      <c r="L26" s="21">
        <v>3.2742339999999999</v>
      </c>
      <c r="M26" s="21">
        <v>4.0159739999999999</v>
      </c>
      <c r="N26" s="21" t="s">
        <v>23</v>
      </c>
      <c r="O26" s="21" t="s">
        <v>23</v>
      </c>
      <c r="P26" s="100">
        <v>0.115983</v>
      </c>
      <c r="Q26" s="100">
        <v>0.146895</v>
      </c>
      <c r="R26" s="100">
        <v>0.15939300000000001</v>
      </c>
      <c r="S26" s="100">
        <v>0.28264299999999998</v>
      </c>
      <c r="T26" s="100">
        <v>0.24801000000000001</v>
      </c>
      <c r="U26" s="100" t="s">
        <v>23</v>
      </c>
      <c r="V26" s="100" t="s">
        <v>23</v>
      </c>
    </row>
    <row r="27" spans="1:22" x14ac:dyDescent="0.2">
      <c r="A27" s="135" t="s">
        <v>37</v>
      </c>
      <c r="B27" s="21">
        <v>13646.858289999998</v>
      </c>
      <c r="C27" s="21">
        <v>15690.174359999999</v>
      </c>
      <c r="D27" s="21">
        <v>13382.34261</v>
      </c>
      <c r="E27" s="21">
        <v>14258.94808</v>
      </c>
      <c r="F27" s="21">
        <v>14697.413490000001</v>
      </c>
      <c r="G27" s="21" t="s">
        <v>23</v>
      </c>
      <c r="H27" s="21" t="s">
        <v>23</v>
      </c>
      <c r="I27" s="21">
        <v>368.83811400000002</v>
      </c>
      <c r="J27" s="21">
        <v>468.38399700000002</v>
      </c>
      <c r="K27" s="21">
        <v>382.644407</v>
      </c>
      <c r="L27" s="21">
        <v>317.41107399999999</v>
      </c>
      <c r="M27" s="21">
        <v>340.16497399999997</v>
      </c>
      <c r="N27" s="21" t="s">
        <v>23</v>
      </c>
      <c r="O27" s="21" t="s">
        <v>23</v>
      </c>
      <c r="P27" s="100">
        <v>38.730707000000002</v>
      </c>
      <c r="Q27" s="100">
        <v>38.800123999999997</v>
      </c>
      <c r="R27" s="100">
        <v>31.000577</v>
      </c>
      <c r="S27" s="100">
        <v>28.062923999999999</v>
      </c>
      <c r="T27" s="100">
        <v>27.649702000000001</v>
      </c>
      <c r="U27" s="100" t="s">
        <v>23</v>
      </c>
      <c r="V27" s="100" t="s">
        <v>23</v>
      </c>
    </row>
    <row r="28" spans="1:22" x14ac:dyDescent="0.2">
      <c r="A28" s="135" t="s">
        <v>39</v>
      </c>
      <c r="B28" s="21">
        <v>3578.2234600000002</v>
      </c>
      <c r="C28" s="21">
        <v>3062.1550000000002</v>
      </c>
      <c r="D28" s="21">
        <v>2561.9841800000004</v>
      </c>
      <c r="E28" s="21">
        <v>3419.1387599999998</v>
      </c>
      <c r="F28" s="21">
        <v>395.92841999999996</v>
      </c>
      <c r="G28" s="21">
        <v>722.4</v>
      </c>
      <c r="H28" s="21">
        <v>525.09</v>
      </c>
      <c r="I28" s="21">
        <v>57.183754</v>
      </c>
      <c r="J28" s="21">
        <v>51.286053000000003</v>
      </c>
      <c r="K28" s="21">
        <v>38.584584</v>
      </c>
      <c r="L28" s="21">
        <v>41.471384</v>
      </c>
      <c r="M28" s="21">
        <v>6.3885420000000002</v>
      </c>
      <c r="N28" s="21">
        <v>14</v>
      </c>
      <c r="O28" s="21">
        <v>10.866434999999999</v>
      </c>
      <c r="P28" s="100">
        <v>4.7661809999999996</v>
      </c>
      <c r="Q28" s="100">
        <v>3.933189</v>
      </c>
      <c r="R28" s="100">
        <v>3.969595</v>
      </c>
      <c r="S28" s="100">
        <v>3.6123460000000001</v>
      </c>
      <c r="T28" s="100">
        <v>0.72387599999999996</v>
      </c>
      <c r="U28" s="100">
        <v>0.36</v>
      </c>
      <c r="V28" s="100">
        <v>0.44572400000000001</v>
      </c>
    </row>
    <row r="29" spans="1:22" x14ac:dyDescent="0.2">
      <c r="A29" s="135" t="s">
        <v>102</v>
      </c>
      <c r="B29" s="21" t="s">
        <v>23</v>
      </c>
      <c r="C29" s="21" t="s">
        <v>23</v>
      </c>
      <c r="D29" s="21" t="s">
        <v>23</v>
      </c>
      <c r="E29" s="21" t="s">
        <v>23</v>
      </c>
      <c r="F29" s="21">
        <v>2551.6989399999998</v>
      </c>
      <c r="G29" s="21">
        <v>19.510000000000002</v>
      </c>
      <c r="H29" s="21" t="s">
        <v>23</v>
      </c>
      <c r="I29" s="21" t="s">
        <v>23</v>
      </c>
      <c r="J29" s="21" t="s">
        <v>23</v>
      </c>
      <c r="K29" s="21" t="s">
        <v>23</v>
      </c>
      <c r="L29" s="21" t="s">
        <v>23</v>
      </c>
      <c r="M29" s="21">
        <v>26.497613999999999</v>
      </c>
      <c r="N29" s="21">
        <v>14.17</v>
      </c>
      <c r="O29" s="21" t="s">
        <v>23</v>
      </c>
      <c r="P29" s="100" t="s">
        <v>23</v>
      </c>
      <c r="Q29" s="100" t="s">
        <v>23</v>
      </c>
      <c r="R29" s="100" t="s">
        <v>23</v>
      </c>
      <c r="S29" s="100" t="s">
        <v>23</v>
      </c>
      <c r="T29" s="100" t="s">
        <v>23</v>
      </c>
      <c r="U29" s="100">
        <v>2.85</v>
      </c>
      <c r="V29" s="100" t="s">
        <v>23</v>
      </c>
    </row>
    <row r="30" spans="1:22" x14ac:dyDescent="0.2">
      <c r="A30" s="135" t="s">
        <v>41</v>
      </c>
      <c r="B30" s="21">
        <v>6.1495800000000003</v>
      </c>
      <c r="C30" s="21">
        <v>4.4256000000000002</v>
      </c>
      <c r="D30" s="21">
        <v>4.1183500000000004</v>
      </c>
      <c r="E30" s="21">
        <v>2.7065399999999999</v>
      </c>
      <c r="F30" s="21">
        <v>1.6746099999999999</v>
      </c>
      <c r="G30" s="21">
        <v>1.65</v>
      </c>
      <c r="H30" s="21">
        <v>223.934</v>
      </c>
      <c r="I30" s="21">
        <v>5.3172309999999996</v>
      </c>
      <c r="J30" s="21">
        <v>4.6102359999999996</v>
      </c>
      <c r="K30" s="21">
        <v>4.2257100000000003</v>
      </c>
      <c r="L30" s="21">
        <v>4.1527339999999997</v>
      </c>
      <c r="M30" s="21">
        <v>3.408487</v>
      </c>
      <c r="N30" s="21">
        <v>2.79</v>
      </c>
      <c r="O30" s="21">
        <v>4.323258</v>
      </c>
      <c r="P30" s="100">
        <v>0.96568100000000001</v>
      </c>
      <c r="Q30" s="100">
        <v>0.76679900000000001</v>
      </c>
      <c r="R30" s="100">
        <v>0.73665499999999995</v>
      </c>
      <c r="S30" s="100">
        <v>0.725024</v>
      </c>
      <c r="T30" s="100">
        <v>0.58374099999999995</v>
      </c>
      <c r="U30" s="100">
        <v>0.47</v>
      </c>
      <c r="V30" s="100">
        <v>0.82432399999999995</v>
      </c>
    </row>
    <row r="31" spans="1:22" x14ac:dyDescent="0.2">
      <c r="A31" s="135" t="s">
        <v>103</v>
      </c>
      <c r="B31" s="21" t="s">
        <v>23</v>
      </c>
      <c r="C31" s="21" t="s">
        <v>23</v>
      </c>
      <c r="D31" s="21" t="s">
        <v>23</v>
      </c>
      <c r="E31" s="21" t="s">
        <v>23</v>
      </c>
      <c r="F31" s="21">
        <v>1502.6411799999998</v>
      </c>
      <c r="G31" s="21" t="s">
        <v>23</v>
      </c>
      <c r="H31" s="21" t="s">
        <v>23</v>
      </c>
      <c r="I31" s="21" t="s">
        <v>23</v>
      </c>
      <c r="J31" s="21" t="s">
        <v>23</v>
      </c>
      <c r="K31" s="21" t="s">
        <v>23</v>
      </c>
      <c r="L31" s="21" t="s">
        <v>23</v>
      </c>
      <c r="M31" s="21">
        <v>14.923838999999999</v>
      </c>
      <c r="N31" s="21" t="s">
        <v>23</v>
      </c>
      <c r="O31" s="21" t="s">
        <v>23</v>
      </c>
      <c r="P31" s="100" t="s">
        <v>23</v>
      </c>
      <c r="Q31" s="100" t="s">
        <v>23</v>
      </c>
      <c r="R31" s="100" t="s">
        <v>23</v>
      </c>
      <c r="S31" s="100" t="s">
        <v>23</v>
      </c>
      <c r="T31" s="100">
        <v>3.6047259999999999</v>
      </c>
      <c r="U31" s="100" t="s">
        <v>23</v>
      </c>
      <c r="V31" s="100" t="s">
        <v>23</v>
      </c>
    </row>
    <row r="32" spans="1:22" x14ac:dyDescent="0.2">
      <c r="A32" s="135" t="s">
        <v>43</v>
      </c>
      <c r="B32" s="21">
        <v>234.77144000000001</v>
      </c>
      <c r="C32" s="21">
        <v>217.30624</v>
      </c>
      <c r="D32" s="21">
        <v>146.74705</v>
      </c>
      <c r="E32" s="21">
        <v>194.39778000000001</v>
      </c>
      <c r="F32" s="21" t="s">
        <v>23</v>
      </c>
      <c r="G32" s="21" t="s">
        <v>23</v>
      </c>
      <c r="H32" s="21" t="s">
        <v>23</v>
      </c>
      <c r="I32" s="21">
        <v>3.6450334999999998</v>
      </c>
      <c r="J32" s="21">
        <v>3.8321939999999999</v>
      </c>
      <c r="K32" s="21">
        <v>3.1764260000000002</v>
      </c>
      <c r="L32" s="21">
        <v>3.5480680000000002</v>
      </c>
      <c r="M32" s="21" t="s">
        <v>23</v>
      </c>
      <c r="N32" s="21" t="s">
        <v>23</v>
      </c>
      <c r="O32" s="21" t="s">
        <v>23</v>
      </c>
      <c r="P32" s="100">
        <v>0.159971</v>
      </c>
      <c r="Q32" s="100">
        <v>0.19509799999999999</v>
      </c>
      <c r="R32" s="100">
        <v>0.19875699999999999</v>
      </c>
      <c r="S32" s="100">
        <v>0.33492699999999997</v>
      </c>
      <c r="T32" s="100" t="s">
        <v>23</v>
      </c>
      <c r="U32" s="100" t="s">
        <v>23</v>
      </c>
      <c r="V32" s="100" t="s">
        <v>23</v>
      </c>
    </row>
    <row r="33" spans="1:22" x14ac:dyDescent="0.2">
      <c r="A33" s="135" t="s">
        <v>112</v>
      </c>
      <c r="B33" s="21" t="s">
        <v>23</v>
      </c>
      <c r="C33" s="21" t="s">
        <v>23</v>
      </c>
      <c r="D33" s="21">
        <v>99.89036999999999</v>
      </c>
      <c r="E33" s="21">
        <v>83.086060000000003</v>
      </c>
      <c r="F33" s="21">
        <v>60.747109999999999</v>
      </c>
      <c r="G33" s="21">
        <v>32.4</v>
      </c>
      <c r="H33" s="21">
        <v>52.502000000000002</v>
      </c>
      <c r="I33" s="21" t="s">
        <v>23</v>
      </c>
      <c r="J33" s="21" t="s">
        <v>23</v>
      </c>
      <c r="K33" s="21">
        <v>33.957360999999999</v>
      </c>
      <c r="L33" s="21">
        <v>30.943045000000001</v>
      </c>
      <c r="M33" s="21">
        <v>40.948551000000002</v>
      </c>
      <c r="N33" s="21">
        <v>19.82</v>
      </c>
      <c r="O33" s="21">
        <v>30.798206</v>
      </c>
      <c r="P33" s="100" t="s">
        <v>23</v>
      </c>
      <c r="Q33" s="100" t="s">
        <v>23</v>
      </c>
      <c r="R33" s="100">
        <v>0.60794800000000004</v>
      </c>
      <c r="S33" s="100">
        <v>2.1047099999999999</v>
      </c>
      <c r="T33" s="100">
        <v>0.457262</v>
      </c>
      <c r="U33" s="100">
        <v>0.73</v>
      </c>
      <c r="V33" s="100">
        <v>1.54349</v>
      </c>
    </row>
    <row r="34" spans="1:22" x14ac:dyDescent="0.2">
      <c r="A34" s="135" t="s">
        <v>48</v>
      </c>
      <c r="B34" s="21">
        <v>1863.3052499999999</v>
      </c>
      <c r="C34" s="21">
        <v>182.87192000000002</v>
      </c>
      <c r="D34" s="21">
        <v>154.18826999999999</v>
      </c>
      <c r="E34" s="21">
        <v>156.94454000000002</v>
      </c>
      <c r="F34" s="21">
        <v>171.04497000000001</v>
      </c>
      <c r="G34" s="21">
        <v>181.74</v>
      </c>
      <c r="H34" s="21">
        <v>136.339</v>
      </c>
      <c r="I34" s="21">
        <v>13.732324999999999</v>
      </c>
      <c r="J34" s="21">
        <v>12.485787999999999</v>
      </c>
      <c r="K34" s="21">
        <v>12.638806000000001</v>
      </c>
      <c r="L34" s="21">
        <v>21.758989</v>
      </c>
      <c r="M34" s="21">
        <v>23.899341</v>
      </c>
      <c r="N34" s="21">
        <v>13.04</v>
      </c>
      <c r="O34" s="21">
        <v>8.5067350000000008</v>
      </c>
      <c r="P34" s="100">
        <v>0.70940400000000003</v>
      </c>
      <c r="Q34" s="100">
        <v>0.58573299999999995</v>
      </c>
      <c r="R34" s="100">
        <v>0.87076900000000002</v>
      </c>
      <c r="S34" s="100">
        <v>1.4499999999999999E-3</v>
      </c>
      <c r="T34" s="100">
        <v>1.3565</v>
      </c>
      <c r="U34" s="100">
        <v>0.6</v>
      </c>
      <c r="V34" s="100">
        <v>0.44142700000000001</v>
      </c>
    </row>
    <row r="35" spans="1:22" x14ac:dyDescent="0.2">
      <c r="A35" s="135" t="s">
        <v>49</v>
      </c>
      <c r="B35" s="21">
        <v>4.5279999999999996</v>
      </c>
      <c r="C35" s="21">
        <v>0.5831900000000001</v>
      </c>
      <c r="D35" s="21">
        <v>0.58250000000000002</v>
      </c>
      <c r="E35" s="21">
        <v>0.42574000000000001</v>
      </c>
      <c r="F35" s="21">
        <v>0.57802999999999993</v>
      </c>
      <c r="G35" s="21">
        <v>0.35</v>
      </c>
      <c r="H35" s="21">
        <v>0.33352900000000002</v>
      </c>
      <c r="I35" s="21">
        <v>0.743726</v>
      </c>
      <c r="J35" s="21">
        <v>0.71571200000000001</v>
      </c>
      <c r="K35" s="21">
        <v>0.80202799999999996</v>
      </c>
      <c r="L35" s="21">
        <v>0.864097</v>
      </c>
      <c r="M35" s="21">
        <v>0.977244</v>
      </c>
      <c r="N35" s="21">
        <v>0.67</v>
      </c>
      <c r="O35" s="21">
        <v>0.75339299999999998</v>
      </c>
      <c r="P35" s="100">
        <v>4.3173000000000003E-2</v>
      </c>
      <c r="Q35" s="100">
        <v>3.1248999999999999E-2</v>
      </c>
      <c r="R35" s="100">
        <v>3.4783000000000001E-2</v>
      </c>
      <c r="S35" s="100">
        <v>5.0266999999999999E-2</v>
      </c>
      <c r="T35" s="100">
        <v>5.2497000000000002E-2</v>
      </c>
      <c r="U35" s="100">
        <v>0.05</v>
      </c>
      <c r="V35" s="100">
        <v>9.0743000000000004E-2</v>
      </c>
    </row>
    <row r="36" spans="1:22" x14ac:dyDescent="0.2">
      <c r="A36" s="135" t="s">
        <v>52</v>
      </c>
      <c r="B36" s="21">
        <v>2353.88085</v>
      </c>
      <c r="C36" s="21">
        <v>2715.1176800000003</v>
      </c>
      <c r="D36" s="21">
        <v>1745.1030499999999</v>
      </c>
      <c r="E36" s="21">
        <v>677.83665000000008</v>
      </c>
      <c r="F36" s="21" t="s">
        <v>23</v>
      </c>
      <c r="G36" s="21" t="s">
        <v>23</v>
      </c>
      <c r="H36" s="21" t="s">
        <v>23</v>
      </c>
      <c r="I36" s="21">
        <v>70.648009999999999</v>
      </c>
      <c r="J36" s="21">
        <v>87.800045999999995</v>
      </c>
      <c r="K36" s="21">
        <v>57.423608000000002</v>
      </c>
      <c r="L36" s="21">
        <v>48.316445999999999</v>
      </c>
      <c r="M36" s="21">
        <v>48.394215000000003</v>
      </c>
      <c r="N36" s="21">
        <v>47.82</v>
      </c>
      <c r="O36" s="21">
        <v>37.708688000000002</v>
      </c>
      <c r="P36" s="100">
        <v>0.32863799999999999</v>
      </c>
      <c r="Q36" s="100">
        <v>0.28138299999999999</v>
      </c>
      <c r="R36" s="100">
        <v>0.32236900000000002</v>
      </c>
      <c r="S36" s="100">
        <v>0.45637</v>
      </c>
      <c r="T36" s="100">
        <v>0.50887400000000005</v>
      </c>
      <c r="U36" s="100">
        <v>0.31</v>
      </c>
      <c r="V36" s="100">
        <v>0.227571</v>
      </c>
    </row>
    <row r="37" spans="1:22" x14ac:dyDescent="0.2">
      <c r="A37" s="135" t="s">
        <v>59</v>
      </c>
      <c r="B37" s="21">
        <v>5.7190699999999994</v>
      </c>
      <c r="C37" s="21">
        <v>6.9059600000000003</v>
      </c>
      <c r="D37" s="21">
        <v>5.2507000000000001</v>
      </c>
      <c r="E37" s="21">
        <v>6.3473199999999999</v>
      </c>
      <c r="F37" s="21">
        <v>3.2693600000000003</v>
      </c>
      <c r="G37" s="21" t="s">
        <v>23</v>
      </c>
      <c r="H37" s="21">
        <v>1.7319</v>
      </c>
      <c r="I37" s="21">
        <v>0.71135199999999998</v>
      </c>
      <c r="J37" s="21">
        <v>0.94784100000000004</v>
      </c>
      <c r="K37" s="21">
        <v>0.74397400000000002</v>
      </c>
      <c r="L37" s="21">
        <v>0.816855</v>
      </c>
      <c r="M37" s="21">
        <v>0.483344</v>
      </c>
      <c r="N37" s="21" t="s">
        <v>23</v>
      </c>
      <c r="O37" s="21">
        <v>0.37723200000000001</v>
      </c>
      <c r="P37" s="100">
        <v>5.6863999999999998E-2</v>
      </c>
      <c r="Q37" s="100">
        <v>2.9902000000000001E-2</v>
      </c>
      <c r="R37" s="100">
        <v>2.5127E-2</v>
      </c>
      <c r="S37" s="100">
        <v>4.7940999999999998E-2</v>
      </c>
      <c r="T37" s="100">
        <v>1.8835000000000001E-2</v>
      </c>
      <c r="U37" s="100" t="s">
        <v>23</v>
      </c>
      <c r="V37" s="100">
        <v>2.3196000000000001E-2</v>
      </c>
    </row>
    <row r="38" spans="1:22" x14ac:dyDescent="0.2">
      <c r="A38" s="137" t="s">
        <v>54</v>
      </c>
      <c r="B38" s="97">
        <v>0.36243000000000003</v>
      </c>
      <c r="C38" s="97">
        <v>1.738E-2</v>
      </c>
      <c r="D38" s="97">
        <v>1.359E-2</v>
      </c>
      <c r="E38" s="97">
        <v>5.8319999999999997E-2</v>
      </c>
      <c r="F38" s="97">
        <v>1.2600000000000001E-3</v>
      </c>
      <c r="G38" s="97" t="s">
        <v>23</v>
      </c>
      <c r="H38" s="97" t="s">
        <v>23</v>
      </c>
      <c r="I38" s="97">
        <v>3.3592999999999998E-2</v>
      </c>
      <c r="J38" s="97">
        <v>2.8332E-2</v>
      </c>
      <c r="K38" s="97">
        <v>2.7452000000000001E-2</v>
      </c>
      <c r="L38" s="97">
        <v>1.4876E-2</v>
      </c>
      <c r="M38" s="97">
        <v>2.1640000000000001E-3</v>
      </c>
      <c r="N38" s="97" t="s">
        <v>23</v>
      </c>
      <c r="O38" s="97" t="s">
        <v>23</v>
      </c>
      <c r="P38" s="138">
        <v>4.3119999999999999E-3</v>
      </c>
      <c r="Q38" s="138">
        <v>2.3869999999999998E-3</v>
      </c>
      <c r="R38" s="138">
        <v>3.862E-3</v>
      </c>
      <c r="S38" s="138">
        <v>1.8320000000000001E-3</v>
      </c>
      <c r="T38" s="138" t="s">
        <v>23</v>
      </c>
      <c r="U38" s="138" t="s">
        <v>23</v>
      </c>
      <c r="V38" s="138" t="s">
        <v>23</v>
      </c>
    </row>
    <row r="39" spans="1:22" x14ac:dyDescent="0.2">
      <c r="A39" s="208" t="s">
        <v>249</v>
      </c>
      <c r="B39" s="204"/>
      <c r="C39" s="204"/>
      <c r="D39" s="204"/>
      <c r="E39" s="204"/>
      <c r="F39" s="204"/>
      <c r="G39" s="204"/>
      <c r="H39" s="204"/>
      <c r="I39" s="204"/>
      <c r="J39" s="204"/>
      <c r="K39" s="204"/>
      <c r="L39" s="204"/>
      <c r="M39" s="204"/>
      <c r="N39" s="204"/>
      <c r="O39" s="204"/>
      <c r="P39" s="229"/>
      <c r="Q39" s="229"/>
      <c r="R39" s="229"/>
      <c r="S39" s="229"/>
      <c r="T39" s="229"/>
      <c r="U39" s="229"/>
      <c r="V39" s="229"/>
    </row>
    <row r="40" spans="1:22" s="48" customFormat="1" ht="63.75" customHeight="1" x14ac:dyDescent="0.2">
      <c r="A40" s="287" t="s">
        <v>257</v>
      </c>
      <c r="B40" s="287"/>
      <c r="C40" s="287"/>
      <c r="D40" s="287"/>
      <c r="E40" s="287"/>
      <c r="F40" s="287"/>
      <c r="G40" s="287"/>
      <c r="H40" s="287"/>
      <c r="I40" s="287"/>
      <c r="J40" s="287"/>
      <c r="K40" s="226"/>
      <c r="L40" s="226"/>
      <c r="M40" s="226"/>
      <c r="N40" s="226"/>
      <c r="O40" s="226"/>
      <c r="P40" s="226"/>
      <c r="Q40" s="226"/>
      <c r="R40" s="226"/>
      <c r="S40" s="226"/>
      <c r="T40" s="226"/>
      <c r="U40" s="226"/>
      <c r="V40" s="226"/>
    </row>
    <row r="41" spans="1:22" s="51" customFormat="1" ht="15.75" customHeight="1" x14ac:dyDescent="0.25">
      <c r="A41" s="206" t="s">
        <v>56</v>
      </c>
      <c r="B41" s="227"/>
      <c r="C41" s="227"/>
      <c r="D41" s="227"/>
      <c r="E41" s="227"/>
      <c r="F41" s="227"/>
      <c r="G41" s="228"/>
      <c r="H41" s="228"/>
      <c r="I41" s="228"/>
      <c r="J41" s="228"/>
      <c r="K41" s="228"/>
      <c r="L41" s="228"/>
      <c r="M41" s="228"/>
      <c r="N41" s="228"/>
      <c r="O41" s="228"/>
      <c r="P41" s="228"/>
      <c r="Q41" s="228"/>
      <c r="R41" s="228"/>
      <c r="S41" s="228"/>
      <c r="T41" s="228"/>
      <c r="U41" s="228"/>
      <c r="V41" s="228"/>
    </row>
  </sheetData>
  <mergeCells count="6">
    <mergeCell ref="A40:J40"/>
    <mergeCell ref="A1:T1"/>
    <mergeCell ref="A2:A3"/>
    <mergeCell ref="B2:H2"/>
    <mergeCell ref="I2:O2"/>
    <mergeCell ref="P2:V2"/>
  </mergeCells>
  <pageMargins left="0.57999999999999996" right="0.32" top="0.32" bottom="0.32" header="0.3" footer="0.3"/>
  <pageSetup paperSize="9" scale="9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1"/>
  <sheetViews>
    <sheetView zoomScale="90" zoomScaleNormal="90" workbookViewId="0">
      <pane xSplit="1" ySplit="3" topLeftCell="B4" activePane="bottomRight" state="frozen"/>
      <selection activeCell="X10" sqref="X10"/>
      <selection pane="topRight" activeCell="X10" sqref="X10"/>
      <selection pane="bottomLeft" activeCell="X10" sqref="X10"/>
      <selection pane="bottomRight" activeCell="K16" sqref="K16"/>
    </sheetView>
  </sheetViews>
  <sheetFormatPr defaultColWidth="9.140625" defaultRowHeight="12.75" x14ac:dyDescent="0.2"/>
  <cols>
    <col min="1" max="1" width="35.85546875" style="24" bestFit="1" customWidth="1"/>
    <col min="2" max="22" width="8" style="24" customWidth="1"/>
    <col min="23" max="23" width="12.5703125" style="24" bestFit="1" customWidth="1"/>
    <col min="24" max="16384" width="9.140625" style="24"/>
  </cols>
  <sheetData>
    <row r="1" spans="1:24" x14ac:dyDescent="0.2">
      <c r="A1" s="288" t="s">
        <v>113</v>
      </c>
      <c r="B1" s="288"/>
      <c r="C1" s="288"/>
      <c r="D1" s="288"/>
      <c r="E1" s="288"/>
      <c r="F1" s="288"/>
      <c r="G1" s="288"/>
      <c r="H1" s="288"/>
      <c r="I1" s="288"/>
      <c r="J1" s="288"/>
      <c r="K1" s="288"/>
      <c r="L1" s="288"/>
      <c r="M1" s="288"/>
      <c r="N1" s="288"/>
      <c r="O1" s="288"/>
      <c r="P1" s="289"/>
      <c r="Q1" s="289"/>
      <c r="R1" s="289"/>
      <c r="S1" s="289"/>
      <c r="T1" s="289"/>
    </row>
    <row r="2" spans="1:24" ht="15" customHeight="1" x14ac:dyDescent="0.2">
      <c r="A2" s="255" t="s">
        <v>1</v>
      </c>
      <c r="B2" s="290" t="s">
        <v>93</v>
      </c>
      <c r="C2" s="291"/>
      <c r="D2" s="291"/>
      <c r="E2" s="291"/>
      <c r="F2" s="291"/>
      <c r="G2" s="291"/>
      <c r="H2" s="292"/>
      <c r="I2" s="290" t="s">
        <v>94</v>
      </c>
      <c r="J2" s="291"/>
      <c r="K2" s="291"/>
      <c r="L2" s="291"/>
      <c r="M2" s="291"/>
      <c r="N2" s="291"/>
      <c r="O2" s="292"/>
      <c r="P2" s="290" t="s">
        <v>95</v>
      </c>
      <c r="Q2" s="291"/>
      <c r="R2" s="291"/>
      <c r="S2" s="291"/>
      <c r="T2" s="291"/>
      <c r="U2" s="291"/>
      <c r="V2" s="293"/>
    </row>
    <row r="3" spans="1:24" x14ac:dyDescent="0.2">
      <c r="A3" s="256"/>
      <c r="B3" s="104">
        <v>2010</v>
      </c>
      <c r="C3" s="104">
        <v>2011</v>
      </c>
      <c r="D3" s="104">
        <v>2012</v>
      </c>
      <c r="E3" s="104">
        <v>2013</v>
      </c>
      <c r="F3" s="104">
        <v>2014</v>
      </c>
      <c r="G3" s="104">
        <v>2015</v>
      </c>
      <c r="H3" s="104">
        <v>2016</v>
      </c>
      <c r="I3" s="104">
        <v>2010</v>
      </c>
      <c r="J3" s="104">
        <v>2011</v>
      </c>
      <c r="K3" s="104">
        <v>2012</v>
      </c>
      <c r="L3" s="104">
        <v>2013</v>
      </c>
      <c r="M3" s="104">
        <v>2014</v>
      </c>
      <c r="N3" s="104">
        <v>2015</v>
      </c>
      <c r="O3" s="104">
        <v>2016</v>
      </c>
      <c r="P3" s="104">
        <v>2010</v>
      </c>
      <c r="Q3" s="104">
        <v>2011</v>
      </c>
      <c r="R3" s="104">
        <v>2012</v>
      </c>
      <c r="S3" s="104">
        <v>2013</v>
      </c>
      <c r="T3" s="104">
        <v>2014</v>
      </c>
      <c r="U3" s="104">
        <v>2015</v>
      </c>
      <c r="V3" s="104">
        <v>2016</v>
      </c>
    </row>
    <row r="4" spans="1:24" s="107" customFormat="1" x14ac:dyDescent="0.2">
      <c r="A4" s="105"/>
      <c r="B4" s="28"/>
      <c r="C4" s="28"/>
      <c r="D4" s="28"/>
      <c r="E4" s="28"/>
      <c r="F4" s="28"/>
      <c r="G4" s="28"/>
      <c r="H4" s="28"/>
      <c r="I4" s="28"/>
      <c r="J4" s="28"/>
      <c r="K4" s="28" t="s">
        <v>3</v>
      </c>
      <c r="L4" s="28"/>
      <c r="M4" s="28"/>
      <c r="N4" s="28"/>
      <c r="O4" s="28"/>
      <c r="P4" s="28"/>
      <c r="Q4" s="28"/>
      <c r="R4" s="28"/>
      <c r="S4" s="28"/>
      <c r="T4" s="28"/>
      <c r="U4" s="106"/>
      <c r="V4" s="106"/>
    </row>
    <row r="5" spans="1:24" x14ac:dyDescent="0.2">
      <c r="A5" s="108" t="s">
        <v>4</v>
      </c>
      <c r="B5" s="43">
        <v>951.28743000000009</v>
      </c>
      <c r="C5" s="43">
        <v>704.69295999999997</v>
      </c>
      <c r="D5" s="43">
        <v>651.91516000000001</v>
      </c>
      <c r="E5" s="43">
        <v>461.62308000000002</v>
      </c>
      <c r="F5" s="43">
        <v>609.14512000000002</v>
      </c>
      <c r="G5" s="43">
        <v>551.07000000000005</v>
      </c>
      <c r="H5" s="43">
        <v>803.31600000000003</v>
      </c>
      <c r="I5" s="43">
        <v>38.683262999999997</v>
      </c>
      <c r="J5" s="43">
        <v>21.650137999999998</v>
      </c>
      <c r="K5" s="43">
        <v>22.328572000000001</v>
      </c>
      <c r="L5" s="43">
        <v>20.443961999999999</v>
      </c>
      <c r="M5" s="43">
        <v>66.809714</v>
      </c>
      <c r="N5" s="43">
        <v>106.95</v>
      </c>
      <c r="O5" s="43">
        <v>170.15733800000001</v>
      </c>
      <c r="P5" s="109">
        <v>0.24829899999999999</v>
      </c>
      <c r="Q5" s="109">
        <v>0.23788100000000001</v>
      </c>
      <c r="R5" s="109">
        <v>0.256413</v>
      </c>
      <c r="S5" s="109">
        <v>0.241366</v>
      </c>
      <c r="T5" s="109">
        <v>0.38495299999999999</v>
      </c>
      <c r="U5" s="109">
        <v>0.4</v>
      </c>
      <c r="V5" s="109">
        <v>0.40104600000000001</v>
      </c>
      <c r="W5" s="140"/>
    </row>
    <row r="6" spans="1:24" x14ac:dyDescent="0.2">
      <c r="A6" s="55" t="s">
        <v>96</v>
      </c>
      <c r="B6" s="38">
        <v>574.41575999999998</v>
      </c>
      <c r="C6" s="38">
        <v>617.86900000000003</v>
      </c>
      <c r="D6" s="38">
        <v>528.48549000000003</v>
      </c>
      <c r="E6" s="38">
        <v>541.84564999999998</v>
      </c>
      <c r="F6" s="38">
        <v>572.63834999999995</v>
      </c>
      <c r="G6" s="38">
        <v>687.55</v>
      </c>
      <c r="H6" s="38" t="s">
        <v>23</v>
      </c>
      <c r="I6" s="38">
        <v>4.0706199999999999</v>
      </c>
      <c r="J6" s="38">
        <v>4.2289380000000003</v>
      </c>
      <c r="K6" s="38">
        <v>3.960064</v>
      </c>
      <c r="L6" s="38">
        <v>4.0892749999999998</v>
      </c>
      <c r="M6" s="38">
        <v>4.508019</v>
      </c>
      <c r="N6" s="38">
        <v>5.52</v>
      </c>
      <c r="O6" s="38" t="s">
        <v>23</v>
      </c>
      <c r="P6" s="47">
        <v>0.116355</v>
      </c>
      <c r="Q6" s="47">
        <v>0.13020000000000001</v>
      </c>
      <c r="R6" s="47">
        <v>0.147479</v>
      </c>
      <c r="S6" s="47">
        <v>0.13758100000000001</v>
      </c>
      <c r="T6" s="47">
        <v>0.13503599999999999</v>
      </c>
      <c r="U6" s="47">
        <v>0.22</v>
      </c>
      <c r="V6" s="47" t="s">
        <v>23</v>
      </c>
    </row>
    <row r="7" spans="1:24" x14ac:dyDescent="0.2">
      <c r="A7" s="55" t="s">
        <v>114</v>
      </c>
      <c r="B7" s="38" t="s">
        <v>23</v>
      </c>
      <c r="C7" s="38" t="s">
        <v>23</v>
      </c>
      <c r="D7" s="38" t="s">
        <v>23</v>
      </c>
      <c r="E7" s="38" t="s">
        <v>23</v>
      </c>
      <c r="F7" s="38" t="s">
        <v>23</v>
      </c>
      <c r="G7" s="38" t="s">
        <v>23</v>
      </c>
      <c r="H7" s="38" t="s">
        <v>23</v>
      </c>
      <c r="I7" s="38">
        <v>4.4026160000000001</v>
      </c>
      <c r="J7" s="38">
        <v>12.044511999999999</v>
      </c>
      <c r="K7" s="38">
        <v>23.892413000000001</v>
      </c>
      <c r="L7" s="38">
        <v>40.193446999999999</v>
      </c>
      <c r="M7" s="38">
        <v>50.615304999999999</v>
      </c>
      <c r="N7" s="38">
        <v>51.68</v>
      </c>
      <c r="O7" s="38">
        <v>60.177810000000001</v>
      </c>
      <c r="P7" s="47">
        <v>0.142759</v>
      </c>
      <c r="Q7" s="47">
        <v>0.12596099999999999</v>
      </c>
      <c r="R7" s="47">
        <v>0.333893</v>
      </c>
      <c r="S7" s="47">
        <v>0.35142800000000002</v>
      </c>
      <c r="T7" s="47">
        <v>0.30074499999999998</v>
      </c>
      <c r="U7" s="47" t="s">
        <v>23</v>
      </c>
      <c r="V7" s="47">
        <v>0.39690900000000001</v>
      </c>
    </row>
    <row r="8" spans="1:24" x14ac:dyDescent="0.2">
      <c r="A8" s="55" t="s">
        <v>108</v>
      </c>
      <c r="B8" s="38">
        <v>39785.291369999999</v>
      </c>
      <c r="C8" s="38">
        <v>49546.610999999997</v>
      </c>
      <c r="D8" s="38">
        <v>40801.088000000003</v>
      </c>
      <c r="E8" s="38">
        <v>46628.413</v>
      </c>
      <c r="F8" s="38">
        <v>53584.351000000002</v>
      </c>
      <c r="G8" s="38">
        <v>57049.599999999999</v>
      </c>
      <c r="H8" s="38">
        <v>62128.1</v>
      </c>
      <c r="I8" s="38">
        <v>697.58031800000003</v>
      </c>
      <c r="J8" s="38">
        <v>735.84581400000002</v>
      </c>
      <c r="K8" s="38">
        <v>588.49408900000003</v>
      </c>
      <c r="L8" s="38">
        <v>572.90233499999999</v>
      </c>
      <c r="M8" s="38">
        <v>566.25286000000006</v>
      </c>
      <c r="N8" s="38">
        <v>564.91999999999996</v>
      </c>
      <c r="O8" s="38">
        <v>609.69163600000002</v>
      </c>
      <c r="P8" s="47">
        <v>3.4255740000000001</v>
      </c>
      <c r="Q8" s="47">
        <v>3.3976039999999998</v>
      </c>
      <c r="R8" s="47">
        <v>3.5695790000000001</v>
      </c>
      <c r="S8" s="47">
        <v>3.7835549999999998</v>
      </c>
      <c r="T8" s="47">
        <v>3.6378520000000001</v>
      </c>
      <c r="U8" s="47">
        <v>3.24</v>
      </c>
      <c r="V8" s="47">
        <v>3.52318</v>
      </c>
    </row>
    <row r="9" spans="1:24" x14ac:dyDescent="0.2">
      <c r="A9" s="55" t="s">
        <v>109</v>
      </c>
      <c r="B9" s="38" t="s">
        <v>23</v>
      </c>
      <c r="C9" s="38">
        <v>3357.7689999999998</v>
      </c>
      <c r="D9" s="38">
        <v>2700.2640000000001</v>
      </c>
      <c r="E9" s="38">
        <v>2962.6039999999998</v>
      </c>
      <c r="F9" s="38">
        <v>4420.0770000000002</v>
      </c>
      <c r="G9" s="38">
        <v>4314.43</v>
      </c>
      <c r="H9" s="38">
        <v>4686.75</v>
      </c>
      <c r="I9" s="38">
        <v>40.150492</v>
      </c>
      <c r="J9" s="38">
        <v>44.260972000000002</v>
      </c>
      <c r="K9" s="38">
        <v>33.590322</v>
      </c>
      <c r="L9" s="38">
        <v>29.484366999999999</v>
      </c>
      <c r="M9" s="38">
        <v>42.513184000000003</v>
      </c>
      <c r="N9" s="38">
        <v>47.99</v>
      </c>
      <c r="O9" s="38">
        <v>58.643979000000002</v>
      </c>
      <c r="P9" s="47" t="s">
        <v>23</v>
      </c>
      <c r="Q9" s="47">
        <v>0.41901300000000002</v>
      </c>
      <c r="R9" s="47">
        <v>0.36393999999999999</v>
      </c>
      <c r="S9" s="47">
        <v>0.31651800000000002</v>
      </c>
      <c r="T9" s="47">
        <v>0.89839899999999995</v>
      </c>
      <c r="U9" s="47">
        <v>1.0000000000000001E-5</v>
      </c>
      <c r="V9" s="47">
        <v>1.4882599999999999</v>
      </c>
    </row>
    <row r="10" spans="1:24" x14ac:dyDescent="0.2">
      <c r="A10" s="110" t="s">
        <v>8</v>
      </c>
      <c r="B10" s="46">
        <v>35.776379999999996</v>
      </c>
      <c r="C10" s="46">
        <v>31.601939999999999</v>
      </c>
      <c r="D10" s="46">
        <v>32.507770000000001</v>
      </c>
      <c r="E10" s="46">
        <v>30.35313</v>
      </c>
      <c r="F10" s="46">
        <v>28.684630000000002</v>
      </c>
      <c r="G10" s="46">
        <v>32.24</v>
      </c>
      <c r="H10" s="46">
        <v>26.274900000000002</v>
      </c>
      <c r="I10" s="46">
        <v>1.3216859999999999</v>
      </c>
      <c r="J10" s="46">
        <v>1.2310479999999999</v>
      </c>
      <c r="K10" s="46">
        <v>1.0607599999999999</v>
      </c>
      <c r="L10" s="46">
        <v>0.95216500000000004</v>
      </c>
      <c r="M10" s="46">
        <v>1.069861</v>
      </c>
      <c r="N10" s="46">
        <v>1.53</v>
      </c>
      <c r="O10" s="46">
        <v>1.5025759999999999</v>
      </c>
      <c r="P10" s="111">
        <v>9.0196999999999999E-2</v>
      </c>
      <c r="Q10" s="111">
        <v>7.7656000000000003E-2</v>
      </c>
      <c r="R10" s="111">
        <v>6.2510999999999997E-2</v>
      </c>
      <c r="S10" s="111">
        <v>4.6484999999999999E-2</v>
      </c>
      <c r="T10" s="111">
        <v>3.1119999999999998E-2</v>
      </c>
      <c r="U10" s="111">
        <v>0.03</v>
      </c>
      <c r="V10" s="111">
        <v>3.5711E-2</v>
      </c>
    </row>
    <row r="11" spans="1:24" s="107" customFormat="1" x14ac:dyDescent="0.2">
      <c r="A11" s="105"/>
      <c r="B11" s="28"/>
      <c r="C11" s="28"/>
      <c r="D11" s="28"/>
      <c r="E11" s="28"/>
      <c r="F11" s="28"/>
      <c r="G11" s="28"/>
      <c r="H11" s="28" t="s">
        <v>14</v>
      </c>
      <c r="I11" s="28"/>
      <c r="J11" s="28"/>
      <c r="K11" s="28" t="s">
        <v>13</v>
      </c>
      <c r="L11" s="28"/>
      <c r="M11" s="28"/>
      <c r="N11" s="28"/>
      <c r="O11" s="28" t="s">
        <v>14</v>
      </c>
      <c r="P11" s="28"/>
      <c r="Q11" s="28"/>
      <c r="R11" s="28"/>
      <c r="S11" s="28"/>
      <c r="T11" s="28"/>
      <c r="U11" s="106"/>
      <c r="V11" s="106" t="s">
        <v>14</v>
      </c>
    </row>
    <row r="12" spans="1:24" x14ac:dyDescent="0.2">
      <c r="A12" s="108" t="s">
        <v>99</v>
      </c>
      <c r="B12" s="43">
        <v>6.9998999999999993</v>
      </c>
      <c r="C12" s="43">
        <v>4.20709</v>
      </c>
      <c r="D12" s="43">
        <v>3.5239699999999998</v>
      </c>
      <c r="E12" s="43">
        <v>2.4358200000000001</v>
      </c>
      <c r="F12" s="43">
        <v>2.1440100000000002</v>
      </c>
      <c r="G12" s="43">
        <v>0.49</v>
      </c>
      <c r="H12" s="43">
        <v>1178.46</v>
      </c>
      <c r="I12" s="43">
        <v>0.37080000000000002</v>
      </c>
      <c r="J12" s="43">
        <v>0.27023599999999998</v>
      </c>
      <c r="K12" s="43">
        <v>0.25898900000000002</v>
      </c>
      <c r="L12" s="43">
        <v>0.25709799999999999</v>
      </c>
      <c r="M12" s="43">
        <v>0.23860200000000001</v>
      </c>
      <c r="N12" s="43">
        <v>0.01</v>
      </c>
      <c r="O12" s="43">
        <v>12.339297</v>
      </c>
      <c r="P12" s="109">
        <v>2.5159999999999998E-2</v>
      </c>
      <c r="Q12" s="109">
        <v>2.1217E-2</v>
      </c>
      <c r="R12" s="109">
        <v>1.6344999999999998E-2</v>
      </c>
      <c r="S12" s="109">
        <v>2.2183000000000001E-2</v>
      </c>
      <c r="T12" s="109">
        <v>9.9559999999999996E-3</v>
      </c>
      <c r="U12" s="109">
        <v>1E-3</v>
      </c>
      <c r="V12" s="109">
        <v>0.28158699999999998</v>
      </c>
    </row>
    <row r="13" spans="1:24" x14ac:dyDescent="0.2">
      <c r="A13" s="55" t="s">
        <v>110</v>
      </c>
      <c r="B13" s="38">
        <v>1176.90959</v>
      </c>
      <c r="C13" s="38">
        <v>1355.9501499999999</v>
      </c>
      <c r="D13" s="38">
        <v>1096.15706</v>
      </c>
      <c r="E13" s="38">
        <v>1127.59527</v>
      </c>
      <c r="F13" s="38">
        <v>1075.9913300000001</v>
      </c>
      <c r="G13" s="38">
        <v>1092.51</v>
      </c>
      <c r="H13" s="38">
        <v>1178.46</v>
      </c>
      <c r="I13" s="38">
        <v>9.9361650000000008</v>
      </c>
      <c r="J13" s="38">
        <v>11.969393</v>
      </c>
      <c r="K13" s="38">
        <v>9.8195510000000006</v>
      </c>
      <c r="L13" s="38">
        <v>9.9940960000000008</v>
      </c>
      <c r="M13" s="38">
        <v>10.013582</v>
      </c>
      <c r="N13" s="38">
        <v>11.21</v>
      </c>
      <c r="O13" s="38">
        <v>12.339297</v>
      </c>
      <c r="P13" s="47">
        <v>0.19984199999999999</v>
      </c>
      <c r="Q13" s="47">
        <v>0.19539599999999999</v>
      </c>
      <c r="R13" s="47">
        <v>0.25633099999999998</v>
      </c>
      <c r="S13" s="47">
        <v>0.227654</v>
      </c>
      <c r="T13" s="47">
        <v>0.21754299999999999</v>
      </c>
      <c r="U13" s="47">
        <v>0.25</v>
      </c>
      <c r="V13" s="47">
        <v>0.28158699999999998</v>
      </c>
    </row>
    <row r="14" spans="1:24" x14ac:dyDescent="0.2">
      <c r="A14" s="55" t="s">
        <v>115</v>
      </c>
      <c r="B14" s="38">
        <v>44.377330000000001</v>
      </c>
      <c r="C14" s="38">
        <v>57.960929999999998</v>
      </c>
      <c r="D14" s="38">
        <v>54.229870000000005</v>
      </c>
      <c r="E14" s="38">
        <v>69.039839999999998</v>
      </c>
      <c r="F14" s="38">
        <v>54.693839999999994</v>
      </c>
      <c r="G14" s="38">
        <v>62.87</v>
      </c>
      <c r="H14" s="38">
        <v>53.003500000000003</v>
      </c>
      <c r="I14" s="38">
        <v>1.994907</v>
      </c>
      <c r="J14" s="38">
        <v>2.4823140000000001</v>
      </c>
      <c r="K14" s="38">
        <v>2.1323300000000001</v>
      </c>
      <c r="L14" s="38">
        <v>2.6783090000000001</v>
      </c>
      <c r="M14" s="38">
        <v>2.1742330000000001</v>
      </c>
      <c r="N14" s="38">
        <v>3.02</v>
      </c>
      <c r="O14" s="38">
        <v>2.7509510000000001</v>
      </c>
      <c r="P14" s="47">
        <v>2.1836999999999999E-2</v>
      </c>
      <c r="Q14" s="47">
        <v>2.3505000000000002E-2</v>
      </c>
      <c r="R14" s="47">
        <v>3.0550000000000001E-2</v>
      </c>
      <c r="S14" s="47">
        <v>4.0473000000000002E-2</v>
      </c>
      <c r="T14" s="47">
        <v>2.5475999999999999E-2</v>
      </c>
      <c r="U14" s="47">
        <v>0.04</v>
      </c>
      <c r="V14" s="47">
        <v>2.7829E-2</v>
      </c>
    </row>
    <row r="15" spans="1:24" x14ac:dyDescent="0.2">
      <c r="A15" s="55" t="s">
        <v>116</v>
      </c>
      <c r="B15" s="38">
        <v>6232.4350100000001</v>
      </c>
      <c r="C15" s="38">
        <v>6953.5837300000003</v>
      </c>
      <c r="D15" s="38">
        <v>12111.96716</v>
      </c>
      <c r="E15" s="38">
        <v>23241.25489</v>
      </c>
      <c r="F15" s="38">
        <v>26295.68907</v>
      </c>
      <c r="G15" s="38">
        <v>66636.5</v>
      </c>
      <c r="H15" s="38">
        <v>1404.88</v>
      </c>
      <c r="I15" s="38">
        <v>45.873294999999999</v>
      </c>
      <c r="J15" s="38">
        <v>50.411830000000002</v>
      </c>
      <c r="K15" s="38">
        <v>93.253433000000001</v>
      </c>
      <c r="L15" s="38">
        <v>193.220516</v>
      </c>
      <c r="M15" s="38">
        <v>216.65827400000001</v>
      </c>
      <c r="N15" s="38">
        <v>334.05</v>
      </c>
      <c r="O15" s="38">
        <v>9.4018429999999995</v>
      </c>
      <c r="P15" s="47">
        <v>2.9805000000000002E-2</v>
      </c>
      <c r="Q15" s="47">
        <v>4.8443E-2</v>
      </c>
      <c r="R15" s="47">
        <v>0.110386</v>
      </c>
      <c r="S15" s="47">
        <v>0.119534</v>
      </c>
      <c r="T15" s="47">
        <v>0.21543699999999999</v>
      </c>
      <c r="U15" s="47">
        <v>7.0000000000000007E-2</v>
      </c>
      <c r="V15" s="47">
        <v>9.9127000000000007E-2</v>
      </c>
    </row>
    <row r="16" spans="1:24" x14ac:dyDescent="0.2">
      <c r="A16" s="55" t="s">
        <v>18</v>
      </c>
      <c r="B16" s="38">
        <v>4101.1241600000003</v>
      </c>
      <c r="C16" s="38">
        <v>4576.7286799999993</v>
      </c>
      <c r="D16" s="38">
        <v>4030.1095399999999</v>
      </c>
      <c r="E16" s="38">
        <v>4540.9608200000002</v>
      </c>
      <c r="F16" s="38">
        <v>4323.0346</v>
      </c>
      <c r="G16" s="38">
        <v>6171.63</v>
      </c>
      <c r="H16" s="38">
        <v>6792.72</v>
      </c>
      <c r="I16" s="38">
        <v>42.753762999999999</v>
      </c>
      <c r="J16" s="38">
        <v>50.229356000000003</v>
      </c>
      <c r="K16" s="38">
        <v>46.383243999999998</v>
      </c>
      <c r="L16" s="38">
        <v>50.608221</v>
      </c>
      <c r="M16" s="38">
        <v>49.481057999999997</v>
      </c>
      <c r="N16" s="38">
        <v>72.2</v>
      </c>
      <c r="O16" s="38">
        <v>82.693876000000003</v>
      </c>
      <c r="P16" s="47">
        <v>0.192776</v>
      </c>
      <c r="Q16" s="47">
        <v>0.19933500000000001</v>
      </c>
      <c r="R16" s="47">
        <v>0.33016699999999999</v>
      </c>
      <c r="S16" s="47">
        <v>0.334596</v>
      </c>
      <c r="T16" s="47">
        <v>0.36952099999999999</v>
      </c>
      <c r="U16" s="47">
        <v>0.5</v>
      </c>
      <c r="V16" s="47">
        <v>0.45902399999999999</v>
      </c>
      <c r="X16" s="24">
        <v>2228.3000000000002</v>
      </c>
    </row>
    <row r="17" spans="1:24" x14ac:dyDescent="0.2">
      <c r="A17" s="55" t="s">
        <v>20</v>
      </c>
      <c r="B17" s="38">
        <v>8764.074630000001</v>
      </c>
      <c r="C17" s="38">
        <v>9774.2473699999991</v>
      </c>
      <c r="D17" s="38">
        <v>7420.0288700000001</v>
      </c>
      <c r="E17" s="38">
        <v>6084.6380099999997</v>
      </c>
      <c r="F17" s="38">
        <v>4439.3893600000001</v>
      </c>
      <c r="G17" s="38">
        <v>7965.73</v>
      </c>
      <c r="H17" s="38">
        <v>3631.96</v>
      </c>
      <c r="I17" s="38">
        <v>86.763014999999996</v>
      </c>
      <c r="J17" s="38">
        <v>87.274461000000002</v>
      </c>
      <c r="K17" s="38">
        <v>62.430639999999997</v>
      </c>
      <c r="L17" s="38">
        <v>49.970933000000002</v>
      </c>
      <c r="M17" s="38">
        <v>38.056972000000002</v>
      </c>
      <c r="N17" s="38">
        <v>39.17</v>
      </c>
      <c r="O17" s="38">
        <v>33.925668999999999</v>
      </c>
      <c r="P17" s="47">
        <v>0.105097</v>
      </c>
      <c r="Q17" s="47">
        <v>8.1701999999999997E-2</v>
      </c>
      <c r="R17" s="47">
        <v>0.112812</v>
      </c>
      <c r="S17" s="47">
        <v>0.116616</v>
      </c>
      <c r="T17" s="47">
        <v>0.111475</v>
      </c>
      <c r="U17" s="47">
        <v>0.1</v>
      </c>
      <c r="V17" s="47">
        <v>0.14716899999999999</v>
      </c>
      <c r="X17" s="24">
        <v>56.52</v>
      </c>
    </row>
    <row r="18" spans="1:24" x14ac:dyDescent="0.2">
      <c r="A18" s="55" t="s">
        <v>25</v>
      </c>
      <c r="B18" s="38" t="s">
        <v>23</v>
      </c>
      <c r="C18" s="38" t="s">
        <v>23</v>
      </c>
      <c r="D18" s="38" t="s">
        <v>23</v>
      </c>
      <c r="E18" s="38" t="s">
        <v>23</v>
      </c>
      <c r="F18" s="38" t="s">
        <v>23</v>
      </c>
      <c r="G18" s="38" t="s">
        <v>23</v>
      </c>
      <c r="H18" s="38" t="s">
        <v>23</v>
      </c>
      <c r="I18" s="38">
        <v>59.230325000000001</v>
      </c>
      <c r="J18" s="38">
        <v>68.831646000000006</v>
      </c>
      <c r="K18" s="38">
        <v>74.021186999999998</v>
      </c>
      <c r="L18" s="38">
        <v>99.526505</v>
      </c>
      <c r="M18" s="38">
        <v>107.53155700000001</v>
      </c>
      <c r="N18" s="38">
        <v>164.55</v>
      </c>
      <c r="O18" s="38">
        <v>142.18608599999999</v>
      </c>
      <c r="P18" s="47">
        <v>0.67157599999999995</v>
      </c>
      <c r="Q18" s="47">
        <v>0.72363500000000003</v>
      </c>
      <c r="R18" s="47">
        <v>1.1635960000000001</v>
      </c>
      <c r="S18" s="47">
        <v>1.2149030000000001</v>
      </c>
      <c r="T18" s="47">
        <v>1.358161</v>
      </c>
      <c r="U18" s="47">
        <v>1.36</v>
      </c>
      <c r="V18" s="47">
        <v>1.4854400000000001</v>
      </c>
      <c r="X18" s="24">
        <v>0.1</v>
      </c>
    </row>
    <row r="19" spans="1:24" x14ac:dyDescent="0.2">
      <c r="A19" s="55" t="s">
        <v>100</v>
      </c>
      <c r="B19" s="38">
        <v>1648.45425</v>
      </c>
      <c r="C19" s="38">
        <v>2032.3367000000001</v>
      </c>
      <c r="D19" s="38">
        <v>1543.16454</v>
      </c>
      <c r="E19" s="38">
        <v>1477.2275400000001</v>
      </c>
      <c r="F19" s="38">
        <v>1692.51801</v>
      </c>
      <c r="G19" s="38">
        <v>2228.3000000000002</v>
      </c>
      <c r="H19" s="38">
        <v>2255.98</v>
      </c>
      <c r="I19" s="38">
        <v>41.728751000000003</v>
      </c>
      <c r="J19" s="38">
        <v>53.795012</v>
      </c>
      <c r="K19" s="38">
        <v>43.035922999999997</v>
      </c>
      <c r="L19" s="38">
        <v>37.873739999999998</v>
      </c>
      <c r="M19" s="38">
        <v>40.503805</v>
      </c>
      <c r="N19" s="38">
        <v>56.52</v>
      </c>
      <c r="O19" s="38">
        <v>60.595255999999999</v>
      </c>
      <c r="P19" s="47">
        <v>0.120356</v>
      </c>
      <c r="Q19" s="47">
        <v>0.11444500000000001</v>
      </c>
      <c r="R19" s="47">
        <v>9.4631999999999994E-2</v>
      </c>
      <c r="S19" s="47">
        <v>0.110462</v>
      </c>
      <c r="T19" s="47">
        <v>0.10897</v>
      </c>
      <c r="U19" s="47">
        <v>0.1</v>
      </c>
      <c r="V19" s="47">
        <v>0.14091100000000001</v>
      </c>
    </row>
    <row r="20" spans="1:24" x14ac:dyDescent="0.2">
      <c r="A20" s="55" t="s">
        <v>106</v>
      </c>
      <c r="B20" s="38">
        <v>33.465139999999998</v>
      </c>
      <c r="C20" s="38" t="s">
        <v>23</v>
      </c>
      <c r="D20" s="38" t="s">
        <v>23</v>
      </c>
      <c r="E20" s="38" t="s">
        <v>23</v>
      </c>
      <c r="F20" s="38" t="s">
        <v>23</v>
      </c>
      <c r="G20" s="38" t="s">
        <v>23</v>
      </c>
      <c r="H20" s="38" t="s">
        <v>23</v>
      </c>
      <c r="I20" s="38">
        <v>2.4713020000000001</v>
      </c>
      <c r="J20" s="38">
        <v>4.3164300000000004</v>
      </c>
      <c r="K20" s="38">
        <v>4.1347459999999998</v>
      </c>
      <c r="L20" s="38">
        <v>5.6884040000000002</v>
      </c>
      <c r="M20" s="38">
        <v>14.433574</v>
      </c>
      <c r="N20" s="38">
        <v>26.76</v>
      </c>
      <c r="O20" s="38">
        <v>32.192984000000003</v>
      </c>
      <c r="P20" s="47">
        <v>2.5552999999999999E-2</v>
      </c>
      <c r="Q20" s="47">
        <v>2.2421E-2</v>
      </c>
      <c r="R20" s="47">
        <v>3.6920000000000001E-2</v>
      </c>
      <c r="S20" s="47">
        <v>3.7496000000000002E-2</v>
      </c>
      <c r="T20" s="47">
        <v>0.177704</v>
      </c>
      <c r="U20" s="47">
        <v>0.28999999999999998</v>
      </c>
      <c r="V20" s="47">
        <v>0.283692</v>
      </c>
    </row>
    <row r="21" spans="1:24" ht="15" x14ac:dyDescent="0.2">
      <c r="A21" s="110" t="s">
        <v>66</v>
      </c>
      <c r="B21" s="46">
        <v>1593.9573</v>
      </c>
      <c r="C21" s="46">
        <v>1561.12021</v>
      </c>
      <c r="D21" s="46">
        <v>1369.7251899999999</v>
      </c>
      <c r="E21" s="46">
        <v>2466.9725899999999</v>
      </c>
      <c r="F21" s="46">
        <v>294.18465999999995</v>
      </c>
      <c r="G21" s="46">
        <v>11289.5</v>
      </c>
      <c r="H21" s="46">
        <v>10676.4</v>
      </c>
      <c r="I21" s="46">
        <v>15.834007</v>
      </c>
      <c r="J21" s="46">
        <v>14.69305864</v>
      </c>
      <c r="K21" s="46">
        <v>17.538028000000001</v>
      </c>
      <c r="L21" s="46">
        <v>26.081610000000001</v>
      </c>
      <c r="M21" s="46">
        <v>3.3132299999999999</v>
      </c>
      <c r="N21" s="46">
        <v>312.44</v>
      </c>
      <c r="O21" s="46">
        <v>294.10036300000002</v>
      </c>
      <c r="P21" s="111">
        <v>0.4032</v>
      </c>
      <c r="Q21" s="111">
        <v>0.42717500000000003</v>
      </c>
      <c r="R21" s="111">
        <v>0.60269600000000001</v>
      </c>
      <c r="S21" s="111">
        <v>0.74733000000000005</v>
      </c>
      <c r="T21" s="111">
        <v>0.754552</v>
      </c>
      <c r="U21" s="111">
        <v>1.66</v>
      </c>
      <c r="V21" s="111">
        <v>1.83684</v>
      </c>
    </row>
    <row r="22" spans="1:24" s="107" customFormat="1" x14ac:dyDescent="0.2">
      <c r="A22" s="105"/>
      <c r="B22" s="28"/>
      <c r="C22" s="28"/>
      <c r="D22" s="28"/>
      <c r="E22" s="28"/>
      <c r="F22" s="28"/>
      <c r="G22" s="28"/>
      <c r="H22" s="28" t="s">
        <v>14</v>
      </c>
      <c r="I22" s="28"/>
      <c r="J22" s="28"/>
      <c r="K22" s="28" t="s">
        <v>29</v>
      </c>
      <c r="L22" s="28"/>
      <c r="M22" s="28"/>
      <c r="N22" s="28"/>
      <c r="O22" s="28" t="s">
        <v>14</v>
      </c>
      <c r="P22" s="28"/>
      <c r="Q22" s="28"/>
      <c r="R22" s="28"/>
      <c r="S22" s="28"/>
      <c r="T22" s="28"/>
      <c r="U22" s="106"/>
      <c r="V22" s="106" t="s">
        <v>14</v>
      </c>
    </row>
    <row r="23" spans="1:24" x14ac:dyDescent="0.2">
      <c r="A23" s="108" t="s">
        <v>31</v>
      </c>
      <c r="B23" s="43">
        <v>16.843019999999999</v>
      </c>
      <c r="C23" s="43">
        <v>8.5415599999999987</v>
      </c>
      <c r="D23" s="43">
        <v>2.7937399999999997</v>
      </c>
      <c r="E23" s="43">
        <v>29.31776</v>
      </c>
      <c r="F23" s="43">
        <v>6.9895899999999997</v>
      </c>
      <c r="G23" s="43">
        <v>2.76</v>
      </c>
      <c r="H23" s="43">
        <v>1.59683</v>
      </c>
      <c r="I23" s="43">
        <v>2.9924219999999999</v>
      </c>
      <c r="J23" s="43">
        <v>2.4848129999999999</v>
      </c>
      <c r="K23" s="43">
        <v>2.0412499999999998</v>
      </c>
      <c r="L23" s="43">
        <v>2.324227</v>
      </c>
      <c r="M23" s="43">
        <v>4.1340120000000002</v>
      </c>
      <c r="N23" s="43">
        <v>2.13</v>
      </c>
      <c r="O23" s="43">
        <v>0.89552699999999996</v>
      </c>
      <c r="P23" s="109">
        <v>2.8603E-2</v>
      </c>
      <c r="Q23" s="109">
        <v>1.523E-2</v>
      </c>
      <c r="R23" s="109">
        <v>3.0838000000000001E-2</v>
      </c>
      <c r="S23" s="109">
        <v>0.44853300000000002</v>
      </c>
      <c r="T23" s="109">
        <v>4.9209000000000003E-2</v>
      </c>
      <c r="U23" s="109">
        <v>0.02</v>
      </c>
      <c r="V23" s="109">
        <v>7.705E-3</v>
      </c>
    </row>
    <row r="24" spans="1:24" x14ac:dyDescent="0.2">
      <c r="A24" s="55" t="s">
        <v>32</v>
      </c>
      <c r="B24" s="38">
        <v>920.96726999999998</v>
      </c>
      <c r="C24" s="38">
        <v>713.29645999999991</v>
      </c>
      <c r="D24" s="38">
        <v>486.86258000000004</v>
      </c>
      <c r="E24" s="38">
        <v>695.57386999999994</v>
      </c>
      <c r="F24" s="38">
        <v>910.67317000000003</v>
      </c>
      <c r="G24" s="38">
        <v>902.41</v>
      </c>
      <c r="H24" s="38">
        <v>705.96</v>
      </c>
      <c r="I24" s="38">
        <v>9.8602620000000005</v>
      </c>
      <c r="J24" s="38">
        <v>8.380865</v>
      </c>
      <c r="K24" s="38">
        <v>7.1698329999999997</v>
      </c>
      <c r="L24" s="38">
        <v>7.5659689999999999</v>
      </c>
      <c r="M24" s="38">
        <v>9.9894010000000009</v>
      </c>
      <c r="N24" s="38">
        <v>10.6</v>
      </c>
      <c r="O24" s="38">
        <v>9.5485419999999994</v>
      </c>
      <c r="P24" s="47">
        <v>5.1344000000000001E-2</v>
      </c>
      <c r="Q24" s="47">
        <v>7.0940000000000003E-2</v>
      </c>
      <c r="R24" s="47">
        <v>5.5071000000000002E-2</v>
      </c>
      <c r="S24" s="47">
        <v>8.5014999999999993E-2</v>
      </c>
      <c r="T24" s="47">
        <v>0.11026900000000001</v>
      </c>
      <c r="U24" s="47">
        <v>0.11</v>
      </c>
      <c r="V24" s="47">
        <v>0.110334</v>
      </c>
    </row>
    <row r="25" spans="1:24" x14ac:dyDescent="0.2">
      <c r="A25" s="55" t="s">
        <v>34</v>
      </c>
      <c r="B25" s="38">
        <v>825.59988872852443</v>
      </c>
      <c r="C25" s="38">
        <v>806.69840045808803</v>
      </c>
      <c r="D25" s="38">
        <v>816.6249176005274</v>
      </c>
      <c r="E25" s="38">
        <v>828.19337963765815</v>
      </c>
      <c r="F25" s="38">
        <f>(860.854*1.22)</f>
        <v>1050.24188</v>
      </c>
      <c r="G25" s="38" t="s">
        <v>23</v>
      </c>
      <c r="H25" s="38" t="s">
        <v>23</v>
      </c>
      <c r="I25" s="38">
        <v>8.0136260000000004</v>
      </c>
      <c r="J25" s="38">
        <v>9.3366030000000002</v>
      </c>
      <c r="K25" s="38">
        <v>9.3370470000000001</v>
      </c>
      <c r="L25" s="38">
        <v>9.3229919999999993</v>
      </c>
      <c r="M25" s="38">
        <v>8.4933110000000003</v>
      </c>
      <c r="N25" s="38" t="s">
        <v>23</v>
      </c>
      <c r="O25" s="38" t="s">
        <v>23</v>
      </c>
      <c r="P25" s="47">
        <v>4.5596999999999999E-2</v>
      </c>
      <c r="Q25" s="47">
        <v>3.4667999999999997E-2</v>
      </c>
      <c r="R25" s="47">
        <v>3.5034999999999997E-2</v>
      </c>
      <c r="S25" s="47">
        <v>5.3690000000000002E-2</v>
      </c>
      <c r="T25" s="47">
        <v>4.7810999999999999E-2</v>
      </c>
      <c r="U25" s="47" t="s">
        <v>23</v>
      </c>
      <c r="V25" s="38" t="s">
        <v>23</v>
      </c>
    </row>
    <row r="26" spans="1:24" x14ac:dyDescent="0.2">
      <c r="A26" s="55" t="s">
        <v>35</v>
      </c>
      <c r="B26" s="38">
        <v>3.9993799999999999</v>
      </c>
      <c r="C26" s="38">
        <v>1.5916700000000001</v>
      </c>
      <c r="D26" s="38">
        <v>0.66952999999999996</v>
      </c>
      <c r="E26" s="38">
        <v>0.35572000000000004</v>
      </c>
      <c r="F26" s="38">
        <v>0.22697999999999999</v>
      </c>
      <c r="G26" s="38">
        <v>0.15</v>
      </c>
      <c r="H26" s="38">
        <v>0.21767599999999998</v>
      </c>
      <c r="I26" s="38">
        <v>3.6354069999999998</v>
      </c>
      <c r="J26" s="38">
        <v>1.8816200000000001</v>
      </c>
      <c r="K26" s="38">
        <v>0.79993899999999996</v>
      </c>
      <c r="L26" s="38">
        <v>0.40226400000000001</v>
      </c>
      <c r="M26" s="38">
        <v>0.330239</v>
      </c>
      <c r="N26" s="38">
        <v>0.23</v>
      </c>
      <c r="O26" s="38">
        <v>0.22944400000000001</v>
      </c>
      <c r="P26" s="47">
        <v>6.2026999999999999E-2</v>
      </c>
      <c r="Q26" s="47">
        <v>4.8309999999999999E-2</v>
      </c>
      <c r="R26" s="47">
        <v>4.0398000000000003E-2</v>
      </c>
      <c r="S26" s="47">
        <v>2.1068E-2</v>
      </c>
      <c r="T26" s="47">
        <v>6.5440000000000003E-3</v>
      </c>
      <c r="U26" s="47">
        <v>2E-3</v>
      </c>
      <c r="V26" s="47">
        <v>4.5199999999999997E-3</v>
      </c>
    </row>
    <row r="27" spans="1:24" x14ac:dyDescent="0.2">
      <c r="A27" s="55" t="s">
        <v>37</v>
      </c>
      <c r="B27" s="38">
        <v>23185.550210000001</v>
      </c>
      <c r="C27" s="38">
        <v>24059.588680000001</v>
      </c>
      <c r="D27" s="38">
        <v>19254.10986</v>
      </c>
      <c r="E27" s="38">
        <v>19393.063149999998</v>
      </c>
      <c r="F27" s="38">
        <v>20928.935140000001</v>
      </c>
      <c r="G27" s="38" t="s">
        <v>23</v>
      </c>
      <c r="H27" s="38" t="s">
        <v>23</v>
      </c>
      <c r="I27" s="38">
        <v>436.273618</v>
      </c>
      <c r="J27" s="38">
        <v>486.32550099999997</v>
      </c>
      <c r="K27" s="38">
        <v>383.58312599999999</v>
      </c>
      <c r="L27" s="38">
        <v>327.431218</v>
      </c>
      <c r="M27" s="38">
        <v>368.20711799999998</v>
      </c>
      <c r="N27" s="38" t="s">
        <v>23</v>
      </c>
      <c r="O27" s="38" t="s">
        <v>23</v>
      </c>
      <c r="P27" s="47">
        <v>2.95166</v>
      </c>
      <c r="Q27" s="47">
        <v>3.6931910000000001</v>
      </c>
      <c r="R27" s="47">
        <v>3.5307750000000002</v>
      </c>
      <c r="S27" s="47">
        <v>3.8040340000000001</v>
      </c>
      <c r="T27" s="47">
        <v>4.2619369999999996</v>
      </c>
      <c r="U27" s="47" t="s">
        <v>23</v>
      </c>
      <c r="V27" s="47" t="s">
        <v>23</v>
      </c>
    </row>
    <row r="28" spans="1:24" x14ac:dyDescent="0.2">
      <c r="A28" s="55" t="s">
        <v>39</v>
      </c>
      <c r="B28" s="38">
        <v>6573.7177000000001</v>
      </c>
      <c r="C28" s="38">
        <v>6449.7702199999994</v>
      </c>
      <c r="D28" s="38">
        <v>5671.2801600000003</v>
      </c>
      <c r="E28" s="38">
        <v>6514.5225300000002</v>
      </c>
      <c r="F28" s="38">
        <v>981.76125000000002</v>
      </c>
      <c r="G28" s="38">
        <v>2990.18</v>
      </c>
      <c r="H28" s="38">
        <v>2606.44</v>
      </c>
      <c r="I28" s="38">
        <v>96.185647000000003</v>
      </c>
      <c r="J28" s="38">
        <v>97.223102999999995</v>
      </c>
      <c r="K28" s="38">
        <v>84.002369999999999</v>
      </c>
      <c r="L28" s="38">
        <v>82.669154000000006</v>
      </c>
      <c r="M28" s="38">
        <v>15.055671</v>
      </c>
      <c r="N28" s="38">
        <v>46.9</v>
      </c>
      <c r="O28" s="38">
        <v>44.265259</v>
      </c>
      <c r="P28" s="47">
        <v>1.587197</v>
      </c>
      <c r="Q28" s="47">
        <v>1.315269</v>
      </c>
      <c r="R28" s="47">
        <v>1.519026</v>
      </c>
      <c r="S28" s="47">
        <v>1.5553630000000001</v>
      </c>
      <c r="T28" s="47">
        <v>0.45880799999999999</v>
      </c>
      <c r="U28" s="47">
        <v>0.37</v>
      </c>
      <c r="V28" s="47">
        <v>0.47955900000000001</v>
      </c>
    </row>
    <row r="29" spans="1:24" x14ac:dyDescent="0.2">
      <c r="A29" s="55" t="s">
        <v>102</v>
      </c>
      <c r="B29" s="38" t="s">
        <v>23</v>
      </c>
      <c r="C29" s="38" t="s">
        <v>23</v>
      </c>
      <c r="D29" s="38" t="s">
        <v>23</v>
      </c>
      <c r="E29" s="38" t="s">
        <v>23</v>
      </c>
      <c r="F29" s="38">
        <v>171.30323999999999</v>
      </c>
      <c r="G29" s="38">
        <v>2903.25</v>
      </c>
      <c r="H29" s="38" t="s">
        <v>23</v>
      </c>
      <c r="I29" s="38" t="s">
        <v>23</v>
      </c>
      <c r="J29" s="38" t="s">
        <v>23</v>
      </c>
      <c r="K29" s="38" t="s">
        <v>23</v>
      </c>
      <c r="L29" s="38" t="s">
        <v>23</v>
      </c>
      <c r="M29" s="38">
        <v>49.959412</v>
      </c>
      <c r="N29" s="38">
        <v>29.58</v>
      </c>
      <c r="O29" s="38" t="s">
        <v>23</v>
      </c>
      <c r="P29" s="38" t="s">
        <v>23</v>
      </c>
      <c r="Q29" s="38" t="s">
        <v>23</v>
      </c>
      <c r="R29" s="38" t="s">
        <v>23</v>
      </c>
      <c r="S29" s="38" t="s">
        <v>23</v>
      </c>
      <c r="T29" s="38" t="s">
        <v>23</v>
      </c>
      <c r="U29" s="47">
        <v>0.99</v>
      </c>
      <c r="V29" s="47" t="s">
        <v>23</v>
      </c>
    </row>
    <row r="30" spans="1:24" x14ac:dyDescent="0.2">
      <c r="A30" s="55" t="s">
        <v>41</v>
      </c>
      <c r="B30" s="38">
        <v>497.99721999999997</v>
      </c>
      <c r="C30" s="38">
        <v>500.97992999999997</v>
      </c>
      <c r="D30" s="38">
        <v>469.60903000000002</v>
      </c>
      <c r="E30" s="38">
        <v>454.94117</v>
      </c>
      <c r="F30" s="38">
        <v>488.68223</v>
      </c>
      <c r="G30" s="38">
        <v>485.56</v>
      </c>
      <c r="H30" s="38">
        <v>451.73099999999999</v>
      </c>
      <c r="I30" s="38">
        <v>16.562287000000001</v>
      </c>
      <c r="J30" s="38">
        <v>18.242398000000001</v>
      </c>
      <c r="K30" s="38">
        <v>15.751752</v>
      </c>
      <c r="L30" s="38">
        <v>16.452051000000001</v>
      </c>
      <c r="M30" s="38">
        <v>17.346371999999999</v>
      </c>
      <c r="N30" s="38">
        <v>19.32</v>
      </c>
      <c r="O30" s="38">
        <v>21.794768999999999</v>
      </c>
      <c r="P30" s="47">
        <v>0.433446</v>
      </c>
      <c r="Q30" s="47">
        <v>0.42444700000000002</v>
      </c>
      <c r="R30" s="47">
        <v>0.32532699999999998</v>
      </c>
      <c r="S30" s="47">
        <v>0.35625299999999999</v>
      </c>
      <c r="T30" s="47">
        <v>0.41958299999999998</v>
      </c>
      <c r="U30" s="47">
        <v>0.49</v>
      </c>
      <c r="V30" s="47">
        <v>0.84945599999999999</v>
      </c>
    </row>
    <row r="31" spans="1:24" x14ac:dyDescent="0.2">
      <c r="A31" s="55" t="s">
        <v>103</v>
      </c>
      <c r="B31" s="38" t="s">
        <v>23</v>
      </c>
      <c r="C31" s="38" t="s">
        <v>23</v>
      </c>
      <c r="D31" s="38" t="s">
        <v>23</v>
      </c>
      <c r="E31" s="38" t="s">
        <v>23</v>
      </c>
      <c r="F31" s="38">
        <v>2529.98128</v>
      </c>
      <c r="G31" s="38" t="s">
        <v>23</v>
      </c>
      <c r="H31" s="38" t="s">
        <v>23</v>
      </c>
      <c r="I31" s="38" t="s">
        <v>23</v>
      </c>
      <c r="J31" s="38" t="s">
        <v>23</v>
      </c>
      <c r="K31" s="38" t="s">
        <v>23</v>
      </c>
      <c r="L31" s="38" t="s">
        <v>23</v>
      </c>
      <c r="M31" s="38">
        <v>27.428373000000001</v>
      </c>
      <c r="N31" s="38" t="s">
        <v>23</v>
      </c>
      <c r="O31" s="38" t="s">
        <v>23</v>
      </c>
      <c r="P31" s="38" t="s">
        <v>23</v>
      </c>
      <c r="Q31" s="38" t="s">
        <v>23</v>
      </c>
      <c r="R31" s="38" t="s">
        <v>23</v>
      </c>
      <c r="S31" s="38" t="s">
        <v>23</v>
      </c>
      <c r="T31" s="47">
        <v>1.2215860000000001</v>
      </c>
      <c r="U31" s="47" t="s">
        <v>23</v>
      </c>
      <c r="V31" s="47" t="s">
        <v>23</v>
      </c>
    </row>
    <row r="32" spans="1:24" x14ac:dyDescent="0.2">
      <c r="A32" s="55" t="s">
        <v>43</v>
      </c>
      <c r="B32" s="38">
        <v>826.91908999999998</v>
      </c>
      <c r="C32" s="38">
        <v>814.35361999999998</v>
      </c>
      <c r="D32" s="38">
        <v>650.28416000000004</v>
      </c>
      <c r="E32" s="38">
        <v>838.95450000000005</v>
      </c>
      <c r="F32" s="38" t="s">
        <v>23</v>
      </c>
      <c r="G32" s="38" t="s">
        <v>23</v>
      </c>
      <c r="H32" s="38" t="s">
        <v>23</v>
      </c>
      <c r="I32" s="38">
        <v>8.3370890000000006</v>
      </c>
      <c r="J32" s="38">
        <v>10.821763000000001</v>
      </c>
      <c r="K32" s="38">
        <v>9.8815010000000001</v>
      </c>
      <c r="L32" s="38">
        <v>10.352626000000001</v>
      </c>
      <c r="M32" s="38" t="s">
        <v>23</v>
      </c>
      <c r="N32" s="38" t="s">
        <v>23</v>
      </c>
      <c r="O32" s="38" t="s">
        <v>23</v>
      </c>
      <c r="P32" s="47">
        <v>0.20249500000000001</v>
      </c>
      <c r="Q32" s="47">
        <v>0.16267899999999999</v>
      </c>
      <c r="R32" s="47">
        <v>0.12252</v>
      </c>
      <c r="S32" s="47">
        <v>0.10720499999999999</v>
      </c>
      <c r="T32" s="47" t="s">
        <v>23</v>
      </c>
      <c r="U32" s="47" t="s">
        <v>23</v>
      </c>
      <c r="V32" s="47" t="s">
        <v>23</v>
      </c>
    </row>
    <row r="33" spans="1:22" x14ac:dyDescent="0.2">
      <c r="A33" s="55" t="s">
        <v>117</v>
      </c>
      <c r="B33" s="38" t="s">
        <v>23</v>
      </c>
      <c r="C33" s="38" t="s">
        <v>23</v>
      </c>
      <c r="D33" s="38">
        <v>962.95204000000001</v>
      </c>
      <c r="E33" s="38">
        <v>575.70852000000002</v>
      </c>
      <c r="F33" s="38">
        <v>363.40796</v>
      </c>
      <c r="G33" s="38">
        <v>327.9</v>
      </c>
      <c r="H33" s="38">
        <v>395.20299999999997</v>
      </c>
      <c r="I33" s="38" t="s">
        <v>23</v>
      </c>
      <c r="J33" s="38" t="s">
        <v>23</v>
      </c>
      <c r="K33" s="38">
        <v>322.87034999999997</v>
      </c>
      <c r="L33" s="38">
        <v>213.23798300000001</v>
      </c>
      <c r="M33" s="38">
        <v>245.055374</v>
      </c>
      <c r="N33" s="38">
        <v>195.08</v>
      </c>
      <c r="O33" s="38">
        <v>236.10412600000001</v>
      </c>
      <c r="P33" s="47" t="s">
        <v>23</v>
      </c>
      <c r="Q33" s="47" t="s">
        <v>23</v>
      </c>
      <c r="R33" s="47">
        <v>0.65676199999999996</v>
      </c>
      <c r="S33" s="47">
        <v>1.046994</v>
      </c>
      <c r="T33" s="47">
        <v>0.787802</v>
      </c>
      <c r="U33" s="47">
        <v>0.48</v>
      </c>
      <c r="V33" s="47">
        <v>0.61306400000000005</v>
      </c>
    </row>
    <row r="34" spans="1:22" x14ac:dyDescent="0.2">
      <c r="A34" s="55" t="s">
        <v>48</v>
      </c>
      <c r="B34" s="38">
        <v>4399.1605799999998</v>
      </c>
      <c r="C34" s="38">
        <v>587.69700999999998</v>
      </c>
      <c r="D34" s="38">
        <v>518.23982000000001</v>
      </c>
      <c r="E34" s="38">
        <v>594.64791000000002</v>
      </c>
      <c r="F34" s="38">
        <v>593.83366000000001</v>
      </c>
      <c r="G34" s="38">
        <v>730.31</v>
      </c>
      <c r="H34" s="38">
        <v>664.42600000000004</v>
      </c>
      <c r="I34" s="38">
        <v>31.730492999999999</v>
      </c>
      <c r="J34" s="38">
        <v>37.462176999999997</v>
      </c>
      <c r="K34" s="38">
        <v>32.637549999999997</v>
      </c>
      <c r="L34" s="38">
        <v>30.898519</v>
      </c>
      <c r="M34" s="38">
        <v>32.947881000000002</v>
      </c>
      <c r="N34" s="38">
        <v>39.89</v>
      </c>
      <c r="O34" s="38">
        <v>43.064945000000002</v>
      </c>
      <c r="P34" s="47">
        <v>0.490232</v>
      </c>
      <c r="Q34" s="47">
        <v>0.49080099999999999</v>
      </c>
      <c r="R34" s="47">
        <v>0.53185199999999999</v>
      </c>
      <c r="S34" s="47">
        <v>4.1910000000000003E-3</v>
      </c>
      <c r="T34" s="47">
        <v>0.45949200000000001</v>
      </c>
      <c r="U34" s="47">
        <v>0.4</v>
      </c>
      <c r="V34" s="47">
        <v>0.84919800000000001</v>
      </c>
    </row>
    <row r="35" spans="1:22" x14ac:dyDescent="0.2">
      <c r="A35" s="55" t="s">
        <v>73</v>
      </c>
      <c r="B35" s="38">
        <v>46.940730000000002</v>
      </c>
      <c r="C35" s="38">
        <v>5.5595299999999996</v>
      </c>
      <c r="D35" s="38">
        <v>3.6920700000000002</v>
      </c>
      <c r="E35" s="38">
        <v>1.7058499999999999</v>
      </c>
      <c r="F35" s="38">
        <v>2.00081</v>
      </c>
      <c r="G35" s="38">
        <v>1.53</v>
      </c>
      <c r="H35" s="38">
        <v>1.4295499999999999</v>
      </c>
      <c r="I35" s="38">
        <v>8.0164500000000007</v>
      </c>
      <c r="J35" s="38">
        <v>6.8675879999999996</v>
      </c>
      <c r="K35" s="38">
        <v>5.0175559999999999</v>
      </c>
      <c r="L35" s="38">
        <v>3.505681</v>
      </c>
      <c r="M35" s="38">
        <v>3.4081139999999999</v>
      </c>
      <c r="N35" s="38">
        <v>2.92</v>
      </c>
      <c r="O35" s="38">
        <v>3.4267470000000002</v>
      </c>
      <c r="P35" s="47">
        <v>0.14887400000000001</v>
      </c>
      <c r="Q35" s="47">
        <v>0.12577199999999999</v>
      </c>
      <c r="R35" s="47">
        <v>7.9478999999999994E-2</v>
      </c>
      <c r="S35" s="47">
        <v>5.2451999999999999E-2</v>
      </c>
      <c r="T35" s="47">
        <v>8.4293999999999994E-2</v>
      </c>
      <c r="U35" s="47">
        <v>7.0000000000000007E-2</v>
      </c>
      <c r="V35" s="47">
        <v>4.7953000000000003E-2</v>
      </c>
    </row>
    <row r="36" spans="1:22" x14ac:dyDescent="0.2">
      <c r="A36" s="55" t="s">
        <v>52</v>
      </c>
      <c r="B36" s="38">
        <v>1.58222</v>
      </c>
      <c r="C36" s="38">
        <v>0.99011000000000005</v>
      </c>
      <c r="D36" s="38">
        <v>2.0666799999999999</v>
      </c>
      <c r="E36" s="38">
        <v>1.03227</v>
      </c>
      <c r="F36" s="38" t="s">
        <v>23</v>
      </c>
      <c r="G36" s="38" t="s">
        <v>23</v>
      </c>
      <c r="H36" s="38" t="s">
        <v>23</v>
      </c>
      <c r="I36" s="38">
        <v>4.6008E-2</v>
      </c>
      <c r="J36" s="38">
        <v>3.1595999999999999E-2</v>
      </c>
      <c r="K36" s="38">
        <v>6.7746000000000001E-2</v>
      </c>
      <c r="L36" s="38">
        <v>6.3589999999999994E-2</v>
      </c>
      <c r="M36" s="38">
        <v>5.7495999999999998E-2</v>
      </c>
      <c r="N36" s="38">
        <v>0.03</v>
      </c>
      <c r="O36" s="38">
        <v>7.3709999999999999E-3</v>
      </c>
      <c r="P36" s="47">
        <v>5.3480000000000003E-3</v>
      </c>
      <c r="Q36" s="47">
        <v>8.2120000000000005E-3</v>
      </c>
      <c r="R36" s="47">
        <v>5.6360000000000004E-3</v>
      </c>
      <c r="S36" s="47">
        <v>4.4520000000000002E-3</v>
      </c>
      <c r="T36" s="47">
        <v>5.6839999999999998E-3</v>
      </c>
      <c r="U36" s="47">
        <v>1E-3</v>
      </c>
      <c r="V36" s="47" t="s">
        <v>23</v>
      </c>
    </row>
    <row r="37" spans="1:22" x14ac:dyDescent="0.2">
      <c r="A37" s="55" t="s">
        <v>59</v>
      </c>
      <c r="B37" s="38">
        <v>113.2794</v>
      </c>
      <c r="C37" s="38">
        <v>101.78196000000001</v>
      </c>
      <c r="D37" s="38">
        <v>66.88472999999999</v>
      </c>
      <c r="E37" s="38">
        <v>67.674999999999997</v>
      </c>
      <c r="F37" s="38">
        <v>60.916339999999998</v>
      </c>
      <c r="G37" s="38" t="s">
        <v>23</v>
      </c>
      <c r="H37" s="38">
        <v>43.928599999999996</v>
      </c>
      <c r="I37" s="38">
        <v>13.514631</v>
      </c>
      <c r="J37" s="38">
        <v>13.671721</v>
      </c>
      <c r="K37" s="38">
        <v>9.0910879999999992</v>
      </c>
      <c r="L37" s="38">
        <v>8.3405339999999999</v>
      </c>
      <c r="M37" s="38">
        <v>6.1591579999999997</v>
      </c>
      <c r="N37" s="38" t="s">
        <v>23</v>
      </c>
      <c r="O37" s="38">
        <v>4.7936810000000003</v>
      </c>
      <c r="P37" s="47">
        <v>0.11482000000000001</v>
      </c>
      <c r="Q37" s="47">
        <v>0.10545400000000001</v>
      </c>
      <c r="R37" s="47">
        <v>9.0422000000000002E-2</v>
      </c>
      <c r="S37" s="47">
        <v>9.6892000000000006E-2</v>
      </c>
      <c r="T37" s="47">
        <v>5.6214E-2</v>
      </c>
      <c r="U37" s="47" t="s">
        <v>23</v>
      </c>
      <c r="V37" s="47">
        <v>7.3234999999999995E-2</v>
      </c>
    </row>
    <row r="38" spans="1:22" x14ac:dyDescent="0.2">
      <c r="A38" s="110" t="s">
        <v>54</v>
      </c>
      <c r="B38" s="46">
        <v>10.31419</v>
      </c>
      <c r="C38" s="46">
        <v>19.170630000000003</v>
      </c>
      <c r="D38" s="46">
        <v>20.328949999999999</v>
      </c>
      <c r="E38" s="46">
        <v>22.85351</v>
      </c>
      <c r="F38" s="46">
        <v>3.2787500000000001</v>
      </c>
      <c r="G38" s="46" t="s">
        <v>23</v>
      </c>
      <c r="H38" s="46" t="s">
        <v>23</v>
      </c>
      <c r="I38" s="46">
        <v>0.33120699999999997</v>
      </c>
      <c r="J38" s="46">
        <v>0.34216200000000002</v>
      </c>
      <c r="K38" s="46">
        <v>0.38039400000000001</v>
      </c>
      <c r="L38" s="46">
        <v>0.35855799999999999</v>
      </c>
      <c r="M38" s="46">
        <v>5.9208999999999998E-2</v>
      </c>
      <c r="N38" s="46" t="s">
        <v>23</v>
      </c>
      <c r="O38" s="46" t="s">
        <v>23</v>
      </c>
      <c r="P38" s="111">
        <v>4.1589000000000001E-2</v>
      </c>
      <c r="Q38" s="111">
        <v>5.9533000000000003E-2</v>
      </c>
      <c r="R38" s="47">
        <v>5.2384E-2</v>
      </c>
      <c r="S38" s="47">
        <v>5.4670000000000003E-2</v>
      </c>
      <c r="T38" s="47" t="s">
        <v>23</v>
      </c>
      <c r="U38" s="47" t="s">
        <v>23</v>
      </c>
      <c r="V38" s="47" t="s">
        <v>23</v>
      </c>
    </row>
    <row r="39" spans="1:22" x14ac:dyDescent="0.2">
      <c r="A39" s="218" t="s">
        <v>249</v>
      </c>
      <c r="B39" s="207"/>
      <c r="C39" s="207"/>
      <c r="D39" s="207"/>
      <c r="E39" s="207"/>
      <c r="F39" s="207"/>
      <c r="G39" s="207"/>
      <c r="H39" s="207"/>
      <c r="I39" s="207"/>
      <c r="J39" s="207"/>
      <c r="K39" s="207"/>
      <c r="L39" s="207"/>
      <c r="M39" s="207"/>
      <c r="N39" s="207"/>
      <c r="O39" s="207"/>
      <c r="P39" s="230"/>
      <c r="Q39" s="230"/>
      <c r="R39" s="219"/>
      <c r="S39" s="219"/>
      <c r="T39" s="219"/>
      <c r="U39" s="219"/>
      <c r="V39" s="219"/>
    </row>
    <row r="40" spans="1:22" s="56" customFormat="1" ht="91.5" customHeight="1" x14ac:dyDescent="0.2">
      <c r="A40" s="303" t="s">
        <v>257</v>
      </c>
      <c r="B40" s="303"/>
      <c r="C40" s="303"/>
      <c r="D40" s="303"/>
      <c r="E40" s="303"/>
      <c r="F40" s="303"/>
      <c r="G40" s="303"/>
      <c r="H40" s="303"/>
      <c r="I40" s="303"/>
      <c r="J40" s="303"/>
      <c r="K40" s="303"/>
      <c r="L40" s="303"/>
      <c r="M40" s="303"/>
      <c r="N40" s="303"/>
      <c r="O40" s="303"/>
      <c r="P40" s="303"/>
      <c r="Q40" s="303"/>
    </row>
    <row r="41" spans="1:22" s="59" customFormat="1" ht="15.75" customHeight="1" x14ac:dyDescent="0.25">
      <c r="A41" s="215" t="s">
        <v>56</v>
      </c>
      <c r="B41" s="231"/>
      <c r="C41" s="231"/>
      <c r="D41" s="231"/>
      <c r="E41" s="231"/>
      <c r="F41" s="231"/>
      <c r="G41" s="232"/>
      <c r="H41" s="232"/>
      <c r="I41" s="232"/>
      <c r="J41" s="232"/>
      <c r="K41" s="232"/>
      <c r="L41" s="232"/>
      <c r="M41" s="232"/>
      <c r="N41" s="232"/>
      <c r="O41" s="232"/>
      <c r="P41" s="232"/>
      <c r="Q41" s="232"/>
    </row>
  </sheetData>
  <mergeCells count="6">
    <mergeCell ref="A40:Q40"/>
    <mergeCell ref="A1:T1"/>
    <mergeCell ref="A2:A3"/>
    <mergeCell ref="B2:H2"/>
    <mergeCell ref="I2:O2"/>
    <mergeCell ref="P2:V2"/>
  </mergeCells>
  <pageMargins left="0.35" right="0.7" top="0.33" bottom="0.75" header="0.3" footer="0.3"/>
  <pageSetup paperSize="9" scale="95"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63"/>
  <sheetViews>
    <sheetView zoomScale="90" zoomScaleNormal="90" workbookViewId="0">
      <selection activeCell="N15" sqref="N15"/>
    </sheetView>
  </sheetViews>
  <sheetFormatPr defaultColWidth="9.140625" defaultRowHeight="12" x14ac:dyDescent="0.2"/>
  <cols>
    <col min="1" max="1" width="17.5703125" style="2" customWidth="1"/>
    <col min="2" max="5" width="9.140625" style="2" customWidth="1"/>
    <col min="6" max="6" width="10.7109375" style="2" customWidth="1"/>
    <col min="7" max="8" width="9.140625" style="2" customWidth="1"/>
    <col min="9" max="16384" width="9.140625" style="2"/>
  </cols>
  <sheetData>
    <row r="1" spans="1:35" s="141" customFormat="1" ht="18" customHeight="1" x14ac:dyDescent="0.25">
      <c r="A1" s="304" t="s">
        <v>118</v>
      </c>
      <c r="B1" s="304"/>
      <c r="C1" s="304"/>
      <c r="D1" s="304"/>
      <c r="E1" s="304"/>
      <c r="F1" s="304"/>
      <c r="G1" s="304"/>
      <c r="H1" s="304"/>
      <c r="I1" s="305"/>
      <c r="J1" s="305"/>
      <c r="K1" s="305"/>
      <c r="L1" s="305"/>
      <c r="M1" s="305"/>
    </row>
    <row r="2" spans="1:35" ht="15" x14ac:dyDescent="0.25">
      <c r="A2" s="306" t="s">
        <v>119</v>
      </c>
      <c r="B2" s="308" t="s">
        <v>120</v>
      </c>
      <c r="C2" s="309"/>
      <c r="D2" s="309"/>
      <c r="E2" s="309"/>
      <c r="F2" s="309"/>
      <c r="G2" s="309"/>
      <c r="H2" s="310"/>
      <c r="I2" s="308" t="s">
        <v>121</v>
      </c>
      <c r="J2" s="309"/>
      <c r="K2" s="309"/>
      <c r="L2" s="309"/>
      <c r="M2" s="309"/>
      <c r="N2" s="309"/>
      <c r="O2" s="311"/>
    </row>
    <row r="3" spans="1:35" ht="15" x14ac:dyDescent="0.25">
      <c r="A3" s="307"/>
      <c r="B3" s="142">
        <v>2010</v>
      </c>
      <c r="C3" s="142">
        <v>2011</v>
      </c>
      <c r="D3" s="142">
        <v>2012</v>
      </c>
      <c r="E3" s="143">
        <v>2013</v>
      </c>
      <c r="F3" s="143">
        <v>2014</v>
      </c>
      <c r="G3" s="143">
        <v>2015</v>
      </c>
      <c r="H3" s="143" t="s">
        <v>122</v>
      </c>
      <c r="I3" s="142">
        <v>2010</v>
      </c>
      <c r="J3" s="142">
        <v>2011</v>
      </c>
      <c r="K3" s="142">
        <v>2012</v>
      </c>
      <c r="L3" s="143">
        <v>2013</v>
      </c>
      <c r="M3" s="143">
        <v>2014</v>
      </c>
      <c r="N3" s="143">
        <v>2015</v>
      </c>
      <c r="O3" s="143" t="s">
        <v>122</v>
      </c>
    </row>
    <row r="4" spans="1:35" s="147" customFormat="1" ht="15" x14ac:dyDescent="0.25">
      <c r="A4" s="144"/>
      <c r="B4" s="145"/>
      <c r="C4" s="145"/>
      <c r="D4" s="145"/>
      <c r="E4" s="145"/>
      <c r="F4" s="145"/>
      <c r="G4" s="116"/>
      <c r="H4" s="116" t="s">
        <v>3</v>
      </c>
      <c r="I4" s="145"/>
      <c r="J4" s="145"/>
      <c r="K4" s="145"/>
      <c r="L4" s="145"/>
      <c r="M4" s="145"/>
      <c r="N4" s="154"/>
      <c r="O4" s="99"/>
    </row>
    <row r="5" spans="1:35" ht="15" x14ac:dyDescent="0.25">
      <c r="A5" s="148" t="s">
        <v>123</v>
      </c>
      <c r="B5" s="149">
        <v>5.1790000000000003</v>
      </c>
      <c r="C5" s="149">
        <v>6.8079999999999998</v>
      </c>
      <c r="D5" s="149">
        <v>9.1850000000000005</v>
      </c>
      <c r="E5" s="149">
        <v>11.179</v>
      </c>
      <c r="F5" s="149">
        <v>15.695</v>
      </c>
      <c r="G5" s="149">
        <v>19</v>
      </c>
      <c r="H5" s="149">
        <v>20.463000000000001</v>
      </c>
      <c r="I5" s="149">
        <v>254</v>
      </c>
      <c r="J5" s="149">
        <v>281</v>
      </c>
      <c r="K5" s="149">
        <v>291</v>
      </c>
      <c r="L5" s="149">
        <v>297</v>
      </c>
      <c r="M5" s="149">
        <v>299</v>
      </c>
      <c r="N5" s="149">
        <v>342</v>
      </c>
      <c r="O5" s="149">
        <v>376</v>
      </c>
    </row>
    <row r="6" spans="1:35" ht="15" x14ac:dyDescent="0.25">
      <c r="A6" s="150" t="s">
        <v>124</v>
      </c>
      <c r="B6" s="151">
        <v>980.44799999999998</v>
      </c>
      <c r="C6" s="151">
        <v>1008.928</v>
      </c>
      <c r="D6" s="151">
        <v>1070.998</v>
      </c>
      <c r="E6" s="151">
        <v>1018.641</v>
      </c>
      <c r="F6" s="151">
        <v>1064.4069999999999</v>
      </c>
      <c r="G6" s="151">
        <v>731</v>
      </c>
      <c r="H6" s="149">
        <v>1014.562</v>
      </c>
      <c r="I6" s="151">
        <v>5618</v>
      </c>
      <c r="J6" s="151">
        <v>6513</v>
      </c>
      <c r="K6" s="151">
        <v>7468</v>
      </c>
      <c r="L6" s="151">
        <v>8072</v>
      </c>
      <c r="M6" s="151">
        <v>8468</v>
      </c>
      <c r="N6" s="151">
        <v>8654</v>
      </c>
      <c r="O6" s="149">
        <v>9126</v>
      </c>
    </row>
    <row r="7" spans="1:35" ht="15" x14ac:dyDescent="0.25">
      <c r="A7" s="150" t="s">
        <v>125</v>
      </c>
      <c r="B7" s="151">
        <v>636.947</v>
      </c>
      <c r="C7" s="151">
        <v>753.60599999999999</v>
      </c>
      <c r="D7" s="151">
        <v>856.50400000000002</v>
      </c>
      <c r="E7" s="151">
        <v>940.58</v>
      </c>
      <c r="F7" s="151">
        <v>996.63800000000003</v>
      </c>
      <c r="G7" s="151">
        <v>897</v>
      </c>
      <c r="H7" s="149">
        <v>1005.265</v>
      </c>
      <c r="I7" s="151">
        <v>2117</v>
      </c>
      <c r="J7" s="151">
        <v>2655</v>
      </c>
      <c r="K7" s="151">
        <v>2866</v>
      </c>
      <c r="L7" s="151">
        <v>2963</v>
      </c>
      <c r="M7" s="151">
        <v>2991</v>
      </c>
      <c r="N7" s="151">
        <v>3241</v>
      </c>
      <c r="O7" s="149">
        <v>3296</v>
      </c>
    </row>
    <row r="8" spans="1:35" ht="15" x14ac:dyDescent="0.25">
      <c r="A8" s="150" t="s">
        <v>126</v>
      </c>
      <c r="B8" s="151">
        <v>38.243000000000002</v>
      </c>
      <c r="C8" s="151">
        <v>33.424999999999997</v>
      </c>
      <c r="D8" s="151">
        <v>37.9</v>
      </c>
      <c r="E8" s="151">
        <v>39.290999999999997</v>
      </c>
      <c r="F8" s="151">
        <v>41.131999999999998</v>
      </c>
      <c r="G8" s="151">
        <v>40</v>
      </c>
      <c r="H8" s="149">
        <v>48.720999999999997</v>
      </c>
      <c r="I8" s="151">
        <v>1912</v>
      </c>
      <c r="J8" s="151">
        <v>2150</v>
      </c>
      <c r="K8" s="151">
        <v>2286</v>
      </c>
      <c r="L8" s="151">
        <v>2385</v>
      </c>
      <c r="M8" s="151">
        <v>2389</v>
      </c>
      <c r="N8" s="151">
        <v>2572</v>
      </c>
      <c r="O8" s="149">
        <v>2507</v>
      </c>
    </row>
    <row r="9" spans="1:35" ht="15" x14ac:dyDescent="0.25">
      <c r="A9" s="150" t="s">
        <v>127</v>
      </c>
      <c r="B9" s="123">
        <f>1470/1000</f>
        <v>1.47</v>
      </c>
      <c r="C9" s="123">
        <f t="shared" ref="C9:D9" si="0">1470/1000</f>
        <v>1.47</v>
      </c>
      <c r="D9" s="123">
        <f t="shared" si="0"/>
        <v>1.47</v>
      </c>
      <c r="E9" s="123">
        <f>1933/1000</f>
        <v>1.9330000000000001</v>
      </c>
      <c r="F9" s="123">
        <v>2</v>
      </c>
      <c r="G9" s="151">
        <v>3</v>
      </c>
      <c r="H9" s="149">
        <v>2.6619999999999999</v>
      </c>
      <c r="I9" s="151">
        <v>68</v>
      </c>
      <c r="J9" s="151">
        <v>63</v>
      </c>
      <c r="K9" s="151">
        <v>66</v>
      </c>
      <c r="L9" s="151">
        <v>66</v>
      </c>
      <c r="M9" s="151">
        <v>66</v>
      </c>
      <c r="N9" s="151">
        <v>66</v>
      </c>
      <c r="O9" s="149">
        <v>65</v>
      </c>
    </row>
    <row r="10" spans="1:35" ht="15" x14ac:dyDescent="0.25">
      <c r="A10" s="150" t="s">
        <v>128</v>
      </c>
      <c r="B10" s="151">
        <v>98.093999999999994</v>
      </c>
      <c r="C10" s="151">
        <v>92.742999999999995</v>
      </c>
      <c r="D10" s="151">
        <v>112.20099999999999</v>
      </c>
      <c r="E10" s="151">
        <v>120.518</v>
      </c>
      <c r="F10" s="151">
        <v>133.036</v>
      </c>
      <c r="G10" s="151">
        <v>110</v>
      </c>
      <c r="H10" s="149">
        <v>102.09699999999999</v>
      </c>
      <c r="I10" s="151">
        <v>434</v>
      </c>
      <c r="J10" s="151">
        <v>464</v>
      </c>
      <c r="K10" s="151">
        <v>488</v>
      </c>
      <c r="L10" s="151">
        <v>487</v>
      </c>
      <c r="M10" s="151">
        <v>486</v>
      </c>
      <c r="N10" s="151">
        <v>495</v>
      </c>
      <c r="O10" s="149">
        <v>516</v>
      </c>
    </row>
    <row r="11" spans="1:35" ht="15" x14ac:dyDescent="0.25">
      <c r="A11" s="150" t="s">
        <v>129</v>
      </c>
      <c r="B11" s="151">
        <v>5.8120000000000003</v>
      </c>
      <c r="C11" s="151">
        <v>5.9889999999999999</v>
      </c>
      <c r="D11" s="151">
        <v>6.5049999999999999</v>
      </c>
      <c r="E11" s="151">
        <v>6.5860000000000003</v>
      </c>
      <c r="F11" s="151">
        <v>7.1070000000000002</v>
      </c>
      <c r="G11" s="151">
        <v>7</v>
      </c>
      <c r="H11" s="149">
        <v>6.8360000000000003</v>
      </c>
      <c r="I11" s="151">
        <v>35</v>
      </c>
      <c r="J11" s="151">
        <v>36</v>
      </c>
      <c r="K11" s="151">
        <v>42</v>
      </c>
      <c r="L11" s="151">
        <v>43</v>
      </c>
      <c r="M11" s="151">
        <v>43</v>
      </c>
      <c r="N11" s="151">
        <v>44</v>
      </c>
      <c r="O11" s="149">
        <v>44</v>
      </c>
      <c r="AG11" s="2" t="s">
        <v>242</v>
      </c>
      <c r="AI11" s="2">
        <v>109276</v>
      </c>
    </row>
    <row r="12" spans="1:35" ht="15" x14ac:dyDescent="0.25">
      <c r="A12" s="152" t="s">
        <v>130</v>
      </c>
      <c r="B12" s="153">
        <v>11831.334000000001</v>
      </c>
      <c r="C12" s="153">
        <v>11626.493</v>
      </c>
      <c r="D12" s="153">
        <v>13043.665999999999</v>
      </c>
      <c r="E12" s="153">
        <v>15017.682000000001</v>
      </c>
      <c r="F12" s="153">
        <v>15558.361000000001</v>
      </c>
      <c r="G12" s="153">
        <v>17235</v>
      </c>
      <c r="H12" s="149">
        <v>18739.504000000001</v>
      </c>
      <c r="I12" s="153">
        <v>7548</v>
      </c>
      <c r="J12" s="153">
        <v>7580</v>
      </c>
      <c r="K12" s="153">
        <v>7582</v>
      </c>
      <c r="L12" s="153">
        <v>7707</v>
      </c>
      <c r="M12" s="153">
        <v>7886</v>
      </c>
      <c r="N12" s="153">
        <v>9616</v>
      </c>
      <c r="O12" s="149">
        <v>9796</v>
      </c>
      <c r="AG12" s="2" t="s">
        <v>3</v>
      </c>
      <c r="AI12" s="2">
        <v>25726</v>
      </c>
    </row>
    <row r="13" spans="1:35" ht="15" x14ac:dyDescent="0.25">
      <c r="A13" s="98"/>
      <c r="B13" s="145"/>
      <c r="C13" s="145"/>
      <c r="D13" s="145"/>
      <c r="E13" s="145"/>
      <c r="F13" s="145"/>
      <c r="G13" s="116"/>
      <c r="H13" s="116" t="s">
        <v>13</v>
      </c>
      <c r="I13" s="145"/>
      <c r="J13" s="145"/>
      <c r="K13" s="145"/>
      <c r="L13" s="145"/>
      <c r="M13" s="145"/>
      <c r="N13" s="154"/>
      <c r="O13" s="99"/>
      <c r="AH13" s="2" t="s">
        <v>123</v>
      </c>
      <c r="AI13" s="2">
        <v>376</v>
      </c>
    </row>
    <row r="14" spans="1:35" ht="15" x14ac:dyDescent="0.25">
      <c r="A14" s="148" t="s">
        <v>131</v>
      </c>
      <c r="B14" s="149">
        <v>1455.85</v>
      </c>
      <c r="C14" s="149">
        <v>1440.1279999999999</v>
      </c>
      <c r="D14" s="149">
        <v>1667.1279999999999</v>
      </c>
      <c r="E14" s="149">
        <v>1624.0809999999999</v>
      </c>
      <c r="F14" s="149">
        <v>1681.893</v>
      </c>
      <c r="G14" s="149">
        <v>1427</v>
      </c>
      <c r="H14" s="149">
        <v>1672.893</v>
      </c>
      <c r="I14" s="149" t="s">
        <v>23</v>
      </c>
      <c r="J14" s="149" t="s">
        <v>23</v>
      </c>
      <c r="K14" s="149" t="s">
        <v>23</v>
      </c>
      <c r="L14" s="149" t="s">
        <v>23</v>
      </c>
      <c r="M14" s="149" t="s">
        <v>23</v>
      </c>
      <c r="N14" s="149" t="s">
        <v>23</v>
      </c>
      <c r="O14" s="149" t="s">
        <v>23</v>
      </c>
      <c r="U14" s="2" t="s">
        <v>131</v>
      </c>
      <c r="V14" s="2" t="s">
        <v>131</v>
      </c>
      <c r="W14" s="2">
        <v>1672.893</v>
      </c>
      <c r="Z14" s="2" t="s">
        <v>131</v>
      </c>
      <c r="AA14" s="2" t="s">
        <v>131</v>
      </c>
      <c r="AB14" s="2">
        <f>VLOOKUP(AA14,$AH$11:$AI$63,2,0)</f>
        <v>0</v>
      </c>
      <c r="AH14" s="2" t="s">
        <v>124</v>
      </c>
      <c r="AI14" s="2">
        <v>9126</v>
      </c>
    </row>
    <row r="15" spans="1:35" ht="15" x14ac:dyDescent="0.25">
      <c r="A15" s="150" t="s">
        <v>132</v>
      </c>
      <c r="B15" s="151">
        <v>2.1840000000000002</v>
      </c>
      <c r="C15" s="151">
        <v>2.363</v>
      </c>
      <c r="D15" s="151">
        <v>3.5659999999999998</v>
      </c>
      <c r="E15" s="151">
        <v>4.6619999999999999</v>
      </c>
      <c r="F15" s="151">
        <v>4.9420000000000002</v>
      </c>
      <c r="G15" s="151">
        <v>5</v>
      </c>
      <c r="H15" s="149">
        <v>5.0999999999999996</v>
      </c>
      <c r="I15" s="151">
        <v>43</v>
      </c>
      <c r="J15" s="151">
        <v>47</v>
      </c>
      <c r="K15" s="151">
        <v>48</v>
      </c>
      <c r="L15" s="151">
        <v>47</v>
      </c>
      <c r="M15" s="151">
        <v>51</v>
      </c>
      <c r="N15" s="151">
        <v>55</v>
      </c>
      <c r="O15" s="149">
        <v>57</v>
      </c>
      <c r="U15" s="18" t="s">
        <v>136</v>
      </c>
      <c r="V15" s="2" t="s">
        <v>136</v>
      </c>
      <c r="W15" s="2">
        <v>1258.575</v>
      </c>
      <c r="Z15" s="2" t="s">
        <v>136</v>
      </c>
      <c r="AA15" s="2" t="s">
        <v>136</v>
      </c>
      <c r="AB15" s="2">
        <f t="shared" ref="AB15:AB54" si="1">VLOOKUP(AA15,$AH$11:$AI$63,2,0)</f>
        <v>3168</v>
      </c>
      <c r="AH15" s="2" t="s">
        <v>125</v>
      </c>
      <c r="AI15" s="2">
        <v>3296</v>
      </c>
    </row>
    <row r="16" spans="1:35" ht="15" x14ac:dyDescent="0.25">
      <c r="A16" s="150" t="s">
        <v>133</v>
      </c>
      <c r="B16" s="151">
        <v>2.29</v>
      </c>
      <c r="C16" s="151">
        <v>2.984</v>
      </c>
      <c r="D16" s="151">
        <v>3.1589999999999998</v>
      </c>
      <c r="E16" s="151">
        <v>3.464</v>
      </c>
      <c r="F16" s="151">
        <v>3.7909999999999999</v>
      </c>
      <c r="G16" s="151">
        <v>3.7909999999999999</v>
      </c>
      <c r="H16" s="149">
        <v>4.7220000000000004</v>
      </c>
      <c r="I16" s="151">
        <v>125</v>
      </c>
      <c r="J16" s="151">
        <v>137</v>
      </c>
      <c r="K16" s="151">
        <v>139</v>
      </c>
      <c r="L16" s="151">
        <v>152</v>
      </c>
      <c r="M16" s="151">
        <v>157</v>
      </c>
      <c r="N16" s="151">
        <v>166</v>
      </c>
      <c r="O16" s="149">
        <v>169</v>
      </c>
      <c r="U16" s="2" t="s">
        <v>134</v>
      </c>
      <c r="V16" s="2" t="s">
        <v>239</v>
      </c>
      <c r="W16" s="2">
        <v>65.116</v>
      </c>
      <c r="Z16" s="2" t="s">
        <v>134</v>
      </c>
      <c r="AA16" s="2" t="s">
        <v>239</v>
      </c>
      <c r="AB16" s="2">
        <f t="shared" si="1"/>
        <v>641</v>
      </c>
      <c r="AH16" s="2" t="s">
        <v>126</v>
      </c>
      <c r="AI16" s="2">
        <v>2507</v>
      </c>
    </row>
    <row r="17" spans="1:35" ht="15" x14ac:dyDescent="0.25">
      <c r="A17" s="150" t="s">
        <v>134</v>
      </c>
      <c r="B17" s="151">
        <v>59.031999999999996</v>
      </c>
      <c r="C17" s="151">
        <v>53.436999999999998</v>
      </c>
      <c r="D17" s="151">
        <v>59.192</v>
      </c>
      <c r="E17" s="151">
        <v>62.286000000000001</v>
      </c>
      <c r="F17" s="151">
        <v>61.637</v>
      </c>
      <c r="G17" s="151">
        <v>57</v>
      </c>
      <c r="H17" s="149">
        <v>65.116</v>
      </c>
      <c r="I17" s="151">
        <v>487</v>
      </c>
      <c r="J17" s="151">
        <v>534</v>
      </c>
      <c r="K17" s="151">
        <v>554</v>
      </c>
      <c r="L17" s="151">
        <v>570</v>
      </c>
      <c r="M17" s="151">
        <v>564</v>
      </c>
      <c r="N17" s="151">
        <v>590</v>
      </c>
      <c r="O17" s="149">
        <v>641</v>
      </c>
      <c r="V17" s="2" t="s">
        <v>240</v>
      </c>
      <c r="W17" s="2">
        <v>210.28399999999999</v>
      </c>
      <c r="AA17" s="2" t="s">
        <v>240</v>
      </c>
      <c r="AB17" s="2">
        <f t="shared" si="1"/>
        <v>800</v>
      </c>
      <c r="AH17" s="2" t="s">
        <v>127</v>
      </c>
      <c r="AI17" s="2">
        <v>65</v>
      </c>
    </row>
    <row r="18" spans="1:35" ht="15" x14ac:dyDescent="0.25">
      <c r="A18" s="150" t="s">
        <v>135</v>
      </c>
      <c r="B18" s="151">
        <v>19.562000000000001</v>
      </c>
      <c r="C18" s="151">
        <v>23.709</v>
      </c>
      <c r="D18" s="151">
        <v>31.145</v>
      </c>
      <c r="E18" s="151">
        <v>34.185000000000002</v>
      </c>
      <c r="F18" s="151">
        <v>40.033999999999999</v>
      </c>
      <c r="G18" s="151">
        <v>37</v>
      </c>
      <c r="H18" s="149">
        <v>50.741999999999997</v>
      </c>
      <c r="I18" s="151">
        <v>700</v>
      </c>
      <c r="J18" s="151">
        <v>709</v>
      </c>
      <c r="K18" s="151">
        <v>700</v>
      </c>
      <c r="L18" s="151">
        <v>694</v>
      </c>
      <c r="M18" s="151">
        <v>653</v>
      </c>
      <c r="N18" s="151">
        <v>600</v>
      </c>
      <c r="O18" s="149">
        <v>619</v>
      </c>
      <c r="U18" s="2" t="s">
        <v>137</v>
      </c>
      <c r="V18" s="2" t="s">
        <v>137</v>
      </c>
      <c r="W18" s="2">
        <v>1564.002</v>
      </c>
      <c r="Z18" s="2" t="s">
        <v>137</v>
      </c>
      <c r="AA18" s="2" t="s">
        <v>137</v>
      </c>
      <c r="AB18" s="2">
        <f t="shared" si="1"/>
        <v>10687</v>
      </c>
      <c r="AH18" s="2" t="s">
        <v>128</v>
      </c>
      <c r="AI18" s="2">
        <v>516</v>
      </c>
    </row>
    <row r="19" spans="1:35" ht="15" x14ac:dyDescent="0.25">
      <c r="A19" s="150" t="s">
        <v>136</v>
      </c>
      <c r="B19" s="151">
        <v>364.98500000000001</v>
      </c>
      <c r="C19" s="151">
        <v>339.03699999999998</v>
      </c>
      <c r="D19" s="151">
        <v>437.44900000000001</v>
      </c>
      <c r="E19" s="151">
        <v>460.33199999999999</v>
      </c>
      <c r="F19" s="151">
        <v>611.76099999999997</v>
      </c>
      <c r="G19" s="151">
        <v>1028</v>
      </c>
      <c r="H19" s="149">
        <v>1258.575</v>
      </c>
      <c r="I19" s="151">
        <v>660</v>
      </c>
      <c r="J19" s="151">
        <v>831</v>
      </c>
      <c r="K19" s="151">
        <v>1065</v>
      </c>
      <c r="L19" s="151">
        <v>1415</v>
      </c>
      <c r="M19" s="151">
        <v>1671</v>
      </c>
      <c r="N19" s="151">
        <v>2384</v>
      </c>
      <c r="O19" s="149">
        <v>3168</v>
      </c>
      <c r="P19" s="18"/>
      <c r="Q19" s="18"/>
      <c r="T19" s="18"/>
      <c r="U19" s="2" t="s">
        <v>138</v>
      </c>
      <c r="V19" s="18" t="s">
        <v>138</v>
      </c>
      <c r="W19" s="2">
        <v>411.25</v>
      </c>
      <c r="Z19" s="2" t="s">
        <v>138</v>
      </c>
      <c r="AA19" s="2" t="s">
        <v>138</v>
      </c>
      <c r="AB19" s="2">
        <f t="shared" si="1"/>
        <v>12553</v>
      </c>
      <c r="AH19" s="2" t="s">
        <v>129</v>
      </c>
      <c r="AI19" s="2">
        <v>44</v>
      </c>
    </row>
    <row r="20" spans="1:35" ht="15" x14ac:dyDescent="0.25">
      <c r="A20" s="150" t="s">
        <v>137</v>
      </c>
      <c r="B20" s="123">
        <v>785.50400000000002</v>
      </c>
      <c r="C20" s="123">
        <v>745.38300000000004</v>
      </c>
      <c r="D20" s="123">
        <v>738.48800000000006</v>
      </c>
      <c r="E20" s="123">
        <v>774.12599999999998</v>
      </c>
      <c r="F20" s="123">
        <f>1194033/1000</f>
        <v>1194.0329999999999</v>
      </c>
      <c r="G20" s="151">
        <v>1250</v>
      </c>
      <c r="H20" s="149">
        <v>1564.002</v>
      </c>
      <c r="I20" s="151">
        <v>3905</v>
      </c>
      <c r="J20" s="151">
        <v>4196</v>
      </c>
      <c r="K20" s="151">
        <v>4384</v>
      </c>
      <c r="L20" s="151">
        <v>4922</v>
      </c>
      <c r="M20" s="151">
        <v>8539</v>
      </c>
      <c r="N20" s="151">
        <v>9556</v>
      </c>
      <c r="O20" s="149">
        <v>10687</v>
      </c>
      <c r="U20" s="2" t="s">
        <v>135</v>
      </c>
      <c r="V20" s="2" t="s">
        <v>135</v>
      </c>
      <c r="W20" s="2">
        <v>50.741999999999997</v>
      </c>
      <c r="Z20" s="2" t="s">
        <v>135</v>
      </c>
      <c r="AA20" s="2" t="s">
        <v>135</v>
      </c>
      <c r="AB20" s="2">
        <f t="shared" si="1"/>
        <v>619</v>
      </c>
      <c r="AH20" s="2" t="s">
        <v>130</v>
      </c>
      <c r="AI20" s="2">
        <v>9796</v>
      </c>
    </row>
    <row r="21" spans="1:35" ht="15" x14ac:dyDescent="0.25">
      <c r="A21" s="152" t="s">
        <v>138</v>
      </c>
      <c r="B21" s="153">
        <v>266.495</v>
      </c>
      <c r="C21" s="153">
        <v>226.71600000000001</v>
      </c>
      <c r="D21" s="153">
        <v>267.58199999999999</v>
      </c>
      <c r="E21" s="153">
        <v>285.173</v>
      </c>
      <c r="F21" s="153">
        <v>314.166</v>
      </c>
      <c r="G21" s="153">
        <v>323</v>
      </c>
      <c r="H21" s="149">
        <v>411.25</v>
      </c>
      <c r="I21" s="153">
        <v>8687</v>
      </c>
      <c r="J21" s="153">
        <v>9064</v>
      </c>
      <c r="K21" s="153">
        <v>9121</v>
      </c>
      <c r="L21" s="153">
        <v>9876</v>
      </c>
      <c r="M21" s="153">
        <v>10850</v>
      </c>
      <c r="N21" s="153">
        <v>11706</v>
      </c>
      <c r="O21" s="149">
        <v>12553</v>
      </c>
      <c r="U21" s="2" t="s">
        <v>133</v>
      </c>
      <c r="V21" s="2" t="s">
        <v>133</v>
      </c>
      <c r="W21" s="2">
        <v>4.7220000000000004</v>
      </c>
      <c r="Z21" s="2" t="s">
        <v>133</v>
      </c>
      <c r="AA21" s="2" t="s">
        <v>133</v>
      </c>
      <c r="AB21" s="2">
        <f t="shared" si="1"/>
        <v>169</v>
      </c>
      <c r="AG21" s="2" t="s">
        <v>243</v>
      </c>
      <c r="AI21" s="2">
        <v>53395</v>
      </c>
    </row>
    <row r="22" spans="1:35" ht="15" x14ac:dyDescent="0.25">
      <c r="A22" s="98"/>
      <c r="B22" s="116"/>
      <c r="C22" s="116"/>
      <c r="D22" s="116"/>
      <c r="E22" s="116"/>
      <c r="F22" s="116"/>
      <c r="G22" s="116"/>
      <c r="H22" s="116" t="s">
        <v>29</v>
      </c>
      <c r="I22" s="116"/>
      <c r="J22" s="116"/>
      <c r="K22" s="116"/>
      <c r="L22" s="116"/>
      <c r="M22" s="145"/>
      <c r="N22" s="154"/>
      <c r="O22" s="99"/>
      <c r="U22" s="2" t="s">
        <v>132</v>
      </c>
      <c r="V22" s="2" t="s">
        <v>132</v>
      </c>
      <c r="W22" s="2">
        <v>5.0999999999999996</v>
      </c>
      <c r="Z22" s="2" t="s">
        <v>132</v>
      </c>
      <c r="AA22" s="2" t="s">
        <v>132</v>
      </c>
      <c r="AB22" s="2">
        <f t="shared" si="1"/>
        <v>57</v>
      </c>
      <c r="AH22" s="2" t="s">
        <v>139</v>
      </c>
      <c r="AI22" s="2">
        <v>1585</v>
      </c>
    </row>
    <row r="23" spans="1:35" ht="15" x14ac:dyDescent="0.25">
      <c r="A23" s="148" t="s">
        <v>139</v>
      </c>
      <c r="B23" s="149">
        <v>94.67</v>
      </c>
      <c r="C23" s="149">
        <v>81.037999999999997</v>
      </c>
      <c r="D23" s="149">
        <v>89.125</v>
      </c>
      <c r="E23" s="149">
        <v>90.632999999999996</v>
      </c>
      <c r="F23" s="149">
        <v>84.91</v>
      </c>
      <c r="G23" s="149">
        <v>154</v>
      </c>
      <c r="H23" s="149">
        <v>160.09800000000001</v>
      </c>
      <c r="I23" s="149">
        <v>1016</v>
      </c>
      <c r="J23" s="149">
        <v>1003</v>
      </c>
      <c r="K23" s="149">
        <v>995</v>
      </c>
      <c r="L23" s="149">
        <v>981</v>
      </c>
      <c r="M23" s="149">
        <v>1807</v>
      </c>
      <c r="N23" s="149">
        <v>1620</v>
      </c>
      <c r="O23" s="149">
        <v>1585</v>
      </c>
      <c r="AB23" s="2" t="e">
        <f t="shared" si="1"/>
        <v>#N/A</v>
      </c>
      <c r="AH23" s="2" t="s">
        <v>140</v>
      </c>
      <c r="AI23" s="2">
        <v>1007</v>
      </c>
    </row>
    <row r="24" spans="1:35" ht="15" x14ac:dyDescent="0.25">
      <c r="A24" s="150" t="s">
        <v>140</v>
      </c>
      <c r="B24" s="151">
        <v>96.287999999999997</v>
      </c>
      <c r="C24" s="151">
        <v>81.504999999999995</v>
      </c>
      <c r="D24" s="151">
        <v>81.650999999999996</v>
      </c>
      <c r="E24" s="151">
        <v>91.528000000000006</v>
      </c>
      <c r="F24" s="151">
        <v>91.718999999999994</v>
      </c>
      <c r="G24" s="151">
        <v>92</v>
      </c>
      <c r="H24" s="149">
        <v>84.56</v>
      </c>
      <c r="I24" s="151">
        <v>1797</v>
      </c>
      <c r="J24" s="151">
        <v>1723</v>
      </c>
      <c r="K24" s="151">
        <v>1529</v>
      </c>
      <c r="L24" s="151">
        <v>1432</v>
      </c>
      <c r="M24" s="151">
        <v>1285</v>
      </c>
      <c r="N24" s="151">
        <v>1193</v>
      </c>
      <c r="O24" s="149">
        <v>1007</v>
      </c>
      <c r="U24" s="2" t="s">
        <v>139</v>
      </c>
      <c r="V24" s="2" t="s">
        <v>139</v>
      </c>
      <c r="W24" s="2">
        <v>160.09800000000001</v>
      </c>
      <c r="Z24" s="2" t="s">
        <v>139</v>
      </c>
      <c r="AA24" s="2" t="s">
        <v>139</v>
      </c>
      <c r="AB24" s="2">
        <f t="shared" si="1"/>
        <v>1585</v>
      </c>
      <c r="AH24" s="2" t="s">
        <v>141</v>
      </c>
      <c r="AI24" s="2">
        <v>112</v>
      </c>
    </row>
    <row r="25" spans="1:35" ht="15" x14ac:dyDescent="0.25">
      <c r="A25" s="150" t="s">
        <v>141</v>
      </c>
      <c r="B25" s="123">
        <f>302/1000</f>
        <v>0.30199999999999999</v>
      </c>
      <c r="C25" s="123">
        <f t="shared" ref="C25:F25" si="2">302/1000</f>
        <v>0.30199999999999999</v>
      </c>
      <c r="D25" s="123">
        <f t="shared" si="2"/>
        <v>0.30199999999999999</v>
      </c>
      <c r="E25" s="123">
        <f t="shared" si="2"/>
        <v>0.30199999999999999</v>
      </c>
      <c r="F25" s="123">
        <f t="shared" si="2"/>
        <v>0.30199999999999999</v>
      </c>
      <c r="G25" s="123">
        <v>0.46</v>
      </c>
      <c r="H25" s="149">
        <v>0.52200000000000002</v>
      </c>
      <c r="I25" s="151">
        <v>90</v>
      </c>
      <c r="J25" s="151">
        <v>92</v>
      </c>
      <c r="K25" s="151">
        <v>95</v>
      </c>
      <c r="L25" s="151">
        <v>98</v>
      </c>
      <c r="M25" s="151">
        <v>103</v>
      </c>
      <c r="N25" s="151">
        <v>103</v>
      </c>
      <c r="O25" s="149">
        <v>112</v>
      </c>
      <c r="U25" s="2" t="s">
        <v>140</v>
      </c>
      <c r="V25" s="2" t="s">
        <v>140</v>
      </c>
      <c r="W25" s="2">
        <v>84.56</v>
      </c>
      <c r="Z25" s="2" t="s">
        <v>140</v>
      </c>
      <c r="AA25" s="2" t="s">
        <v>140</v>
      </c>
      <c r="AB25" s="2">
        <f t="shared" si="1"/>
        <v>1007</v>
      </c>
      <c r="AH25" s="2" t="s">
        <v>142</v>
      </c>
      <c r="AI25" s="2">
        <v>87</v>
      </c>
    </row>
    <row r="26" spans="1:35" ht="15" x14ac:dyDescent="0.25">
      <c r="A26" s="150" t="s">
        <v>142</v>
      </c>
      <c r="B26" s="151" t="s">
        <v>23</v>
      </c>
      <c r="C26" s="151" t="s">
        <v>23</v>
      </c>
      <c r="D26" s="151" t="s">
        <v>23</v>
      </c>
      <c r="E26" s="151" t="s">
        <v>23</v>
      </c>
      <c r="F26" s="123">
        <f>2236/1000</f>
        <v>2.2360000000000002</v>
      </c>
      <c r="G26" s="151">
        <v>2</v>
      </c>
      <c r="H26" s="149">
        <v>2.5030000000000001</v>
      </c>
      <c r="I26" s="151" t="s">
        <v>23</v>
      </c>
      <c r="J26" s="151" t="s">
        <v>23</v>
      </c>
      <c r="K26" s="151" t="s">
        <v>23</v>
      </c>
      <c r="L26" s="151" t="s">
        <v>23</v>
      </c>
      <c r="M26" s="151">
        <v>107</v>
      </c>
      <c r="N26" s="151">
        <v>83</v>
      </c>
      <c r="O26" s="149">
        <v>87</v>
      </c>
      <c r="U26" s="2" t="s">
        <v>141</v>
      </c>
      <c r="V26" s="2" t="s">
        <v>141</v>
      </c>
      <c r="W26" s="2">
        <v>0.52200000000000002</v>
      </c>
      <c r="Z26" s="2" t="s">
        <v>141</v>
      </c>
      <c r="AA26" s="2" t="s">
        <v>141</v>
      </c>
      <c r="AB26" s="2">
        <f t="shared" si="1"/>
        <v>112</v>
      </c>
      <c r="AH26" s="2" t="s">
        <v>241</v>
      </c>
      <c r="AI26" s="2">
        <v>29</v>
      </c>
    </row>
    <row r="27" spans="1:35" ht="15" x14ac:dyDescent="0.25">
      <c r="A27" s="150" t="s">
        <v>143</v>
      </c>
      <c r="B27" s="151">
        <v>5.508</v>
      </c>
      <c r="C27" s="151">
        <v>4.4450000000000003</v>
      </c>
      <c r="D27" s="151">
        <v>5.0010000000000003</v>
      </c>
      <c r="E27" s="151">
        <v>5.1310000000000002</v>
      </c>
      <c r="F27" s="151">
        <v>5.3630000000000004</v>
      </c>
      <c r="G27" s="151">
        <v>8</v>
      </c>
      <c r="H27" s="149">
        <v>9.0280000000000005</v>
      </c>
      <c r="I27" s="151">
        <v>80</v>
      </c>
      <c r="J27" s="151">
        <v>80</v>
      </c>
      <c r="K27" s="151">
        <v>80</v>
      </c>
      <c r="L27" s="151">
        <v>85</v>
      </c>
      <c r="M27" s="151">
        <v>101</v>
      </c>
      <c r="N27" s="151">
        <v>129</v>
      </c>
      <c r="O27" s="149">
        <v>131</v>
      </c>
      <c r="U27" s="2" t="s">
        <v>142</v>
      </c>
      <c r="V27" s="2" t="s">
        <v>142</v>
      </c>
      <c r="W27" s="2">
        <v>2.5030000000000001</v>
      </c>
      <c r="Z27" s="2" t="s">
        <v>142</v>
      </c>
      <c r="AA27" s="2" t="s">
        <v>142</v>
      </c>
      <c r="AB27" s="2">
        <f t="shared" si="1"/>
        <v>87</v>
      </c>
      <c r="AH27" s="2" t="s">
        <v>143</v>
      </c>
      <c r="AI27" s="2">
        <v>131</v>
      </c>
    </row>
    <row r="28" spans="1:35" ht="15" x14ac:dyDescent="0.25">
      <c r="A28" s="150" t="s">
        <v>144</v>
      </c>
      <c r="B28" s="151">
        <v>89.8</v>
      </c>
      <c r="C28" s="151">
        <v>84.891000000000005</v>
      </c>
      <c r="D28" s="151">
        <v>103.506</v>
      </c>
      <c r="E28" s="151">
        <v>118.702</v>
      </c>
      <c r="F28" s="151">
        <v>121.25700000000001</v>
      </c>
      <c r="G28" s="151">
        <v>116</v>
      </c>
      <c r="H28" s="149">
        <v>118.535</v>
      </c>
      <c r="I28" s="151">
        <v>490</v>
      </c>
      <c r="J28" s="151">
        <v>500</v>
      </c>
      <c r="K28" s="151">
        <v>495</v>
      </c>
      <c r="L28" s="151">
        <v>510</v>
      </c>
      <c r="M28" s="151">
        <v>525</v>
      </c>
      <c r="N28" s="151">
        <v>543</v>
      </c>
      <c r="O28" s="149">
        <v>546</v>
      </c>
      <c r="V28" s="2" t="s">
        <v>241</v>
      </c>
      <c r="W28" s="2">
        <v>0.24299999999999999</v>
      </c>
      <c r="AA28" s="2" t="s">
        <v>241</v>
      </c>
      <c r="AB28" s="2">
        <f t="shared" si="1"/>
        <v>29</v>
      </c>
      <c r="AH28" s="2" t="s">
        <v>144</v>
      </c>
      <c r="AI28" s="2">
        <v>546</v>
      </c>
    </row>
    <row r="29" spans="1:35" ht="15" x14ac:dyDescent="0.25">
      <c r="A29" s="150" t="s">
        <v>145</v>
      </c>
      <c r="B29" s="151">
        <v>71.209999999999994</v>
      </c>
      <c r="C29" s="151">
        <v>62.192999999999998</v>
      </c>
      <c r="D29" s="151">
        <v>73.984999999999999</v>
      </c>
      <c r="E29" s="151">
        <v>88.462000000000003</v>
      </c>
      <c r="F29" s="151">
        <v>87.938000000000002</v>
      </c>
      <c r="G29" s="151">
        <v>87</v>
      </c>
      <c r="H29" s="149">
        <v>95.5</v>
      </c>
      <c r="I29" s="151">
        <v>366</v>
      </c>
      <c r="J29" s="151">
        <v>368</v>
      </c>
      <c r="K29" s="151">
        <v>375</v>
      </c>
      <c r="L29" s="151">
        <v>369</v>
      </c>
      <c r="M29" s="151">
        <v>473</v>
      </c>
      <c r="N29" s="151">
        <v>365</v>
      </c>
      <c r="O29" s="149">
        <v>374</v>
      </c>
      <c r="U29" s="2" t="s">
        <v>143</v>
      </c>
      <c r="V29" s="2" t="s">
        <v>143</v>
      </c>
      <c r="W29" s="2">
        <v>9.0280000000000005</v>
      </c>
      <c r="Z29" s="2" t="s">
        <v>143</v>
      </c>
      <c r="AA29" s="2" t="s">
        <v>143</v>
      </c>
      <c r="AB29" s="2">
        <f t="shared" si="1"/>
        <v>131</v>
      </c>
      <c r="AH29" s="2" t="s">
        <v>145</v>
      </c>
      <c r="AI29" s="2">
        <v>374</v>
      </c>
    </row>
    <row r="30" spans="1:35" ht="15" x14ac:dyDescent="0.25">
      <c r="A30" s="150" t="s">
        <v>146</v>
      </c>
      <c r="B30" s="151">
        <v>1617.1759999999999</v>
      </c>
      <c r="C30" s="151">
        <v>1382.068</v>
      </c>
      <c r="D30" s="151">
        <v>1473.085</v>
      </c>
      <c r="E30" s="151">
        <v>1531.5</v>
      </c>
      <c r="F30" s="151">
        <v>1456.443</v>
      </c>
      <c r="G30" s="151">
        <v>1857</v>
      </c>
      <c r="H30" s="149">
        <v>1930.0050000000001</v>
      </c>
      <c r="I30" s="151">
        <v>7791</v>
      </c>
      <c r="J30" s="151">
        <v>7744</v>
      </c>
      <c r="K30" s="151">
        <v>7392</v>
      </c>
      <c r="L30" s="151">
        <v>7154</v>
      </c>
      <c r="M30" s="151">
        <v>11447</v>
      </c>
      <c r="N30" s="151">
        <v>11110</v>
      </c>
      <c r="O30" s="149">
        <v>10975</v>
      </c>
      <c r="U30" s="2" t="s">
        <v>144</v>
      </c>
      <c r="V30" s="2" t="s">
        <v>144</v>
      </c>
      <c r="W30" s="2">
        <v>118.535</v>
      </c>
      <c r="Z30" s="2" t="s">
        <v>144</v>
      </c>
      <c r="AA30" s="2" t="s">
        <v>144</v>
      </c>
      <c r="AB30" s="2">
        <f t="shared" si="1"/>
        <v>546</v>
      </c>
      <c r="AH30" s="2" t="s">
        <v>146</v>
      </c>
      <c r="AI30" s="2">
        <v>10975</v>
      </c>
    </row>
    <row r="31" spans="1:35" ht="15" x14ac:dyDescent="0.25">
      <c r="A31" s="150" t="s">
        <v>147</v>
      </c>
      <c r="B31" s="151">
        <v>333.71300000000002</v>
      </c>
      <c r="C31" s="151">
        <v>293.01100000000002</v>
      </c>
      <c r="D31" s="151">
        <v>327.64</v>
      </c>
      <c r="E31" s="151">
        <v>382.976</v>
      </c>
      <c r="F31" s="151">
        <v>368.57499999999999</v>
      </c>
      <c r="G31" s="151">
        <v>1794</v>
      </c>
      <c r="H31" s="149">
        <v>1988.67</v>
      </c>
      <c r="I31" s="151">
        <v>2106</v>
      </c>
      <c r="J31" s="151">
        <v>2051</v>
      </c>
      <c r="K31" s="151">
        <v>2059</v>
      </c>
      <c r="L31" s="151">
        <v>2012</v>
      </c>
      <c r="M31" s="151">
        <v>5799</v>
      </c>
      <c r="N31" s="151">
        <v>5589</v>
      </c>
      <c r="O31" s="149">
        <v>5676</v>
      </c>
      <c r="U31" s="2" t="s">
        <v>145</v>
      </c>
      <c r="V31" s="2" t="s">
        <v>145</v>
      </c>
      <c r="W31" s="2">
        <v>95.5</v>
      </c>
      <c r="Z31" s="2" t="s">
        <v>145</v>
      </c>
      <c r="AA31" s="2" t="s">
        <v>145</v>
      </c>
      <c r="AB31" s="2">
        <f t="shared" si="1"/>
        <v>374</v>
      </c>
      <c r="AH31" s="2" t="s">
        <v>147</v>
      </c>
      <c r="AI31" s="2">
        <v>5676</v>
      </c>
    </row>
    <row r="32" spans="1:35" ht="15" x14ac:dyDescent="0.25">
      <c r="A32" s="150" t="s">
        <v>148</v>
      </c>
      <c r="B32" s="151">
        <v>8.6270000000000007</v>
      </c>
      <c r="C32" s="151">
        <v>5.2130000000000001</v>
      </c>
      <c r="D32" s="151">
        <v>6.0110000000000001</v>
      </c>
      <c r="E32" s="151">
        <v>6.742</v>
      </c>
      <c r="F32" s="151">
        <v>6.2779999999999996</v>
      </c>
      <c r="G32" s="151">
        <v>4</v>
      </c>
      <c r="H32" s="149">
        <v>4.21</v>
      </c>
      <c r="I32" s="151">
        <v>213</v>
      </c>
      <c r="J32" s="151">
        <v>196</v>
      </c>
      <c r="K32" s="151">
        <v>177</v>
      </c>
      <c r="L32" s="151">
        <v>166</v>
      </c>
      <c r="M32" s="151">
        <v>146</v>
      </c>
      <c r="N32" s="151">
        <v>140</v>
      </c>
      <c r="O32" s="149">
        <v>136</v>
      </c>
      <c r="U32" s="2" t="s">
        <v>146</v>
      </c>
      <c r="V32" s="2" t="s">
        <v>146</v>
      </c>
      <c r="W32" s="2">
        <v>1930.0050000000001</v>
      </c>
      <c r="Z32" s="2" t="s">
        <v>146</v>
      </c>
      <c r="AA32" s="2" t="s">
        <v>146</v>
      </c>
      <c r="AB32" s="2">
        <f t="shared" si="1"/>
        <v>10975</v>
      </c>
      <c r="AH32" s="2" t="s">
        <v>148</v>
      </c>
      <c r="AI32" s="2">
        <v>136</v>
      </c>
    </row>
    <row r="33" spans="1:35" ht="15" x14ac:dyDescent="0.25">
      <c r="A33" s="150" t="s">
        <v>149</v>
      </c>
      <c r="B33" s="151">
        <v>11.532</v>
      </c>
      <c r="C33" s="151">
        <v>7.1929999999999996</v>
      </c>
      <c r="D33" s="151">
        <v>8.57</v>
      </c>
      <c r="E33" s="151">
        <v>12.157999999999999</v>
      </c>
      <c r="F33" s="151">
        <v>11.945</v>
      </c>
      <c r="G33" s="151">
        <v>15</v>
      </c>
      <c r="H33" s="149">
        <v>15.074</v>
      </c>
      <c r="I33" s="151">
        <v>276</v>
      </c>
      <c r="J33" s="151">
        <v>152</v>
      </c>
      <c r="K33" s="151">
        <v>167</v>
      </c>
      <c r="L33" s="151">
        <v>182</v>
      </c>
      <c r="M33" s="151">
        <v>334</v>
      </c>
      <c r="N33" s="151">
        <v>300</v>
      </c>
      <c r="O33" s="149">
        <v>319</v>
      </c>
      <c r="U33" s="2" t="s">
        <v>147</v>
      </c>
      <c r="V33" s="2" t="s">
        <v>147</v>
      </c>
      <c r="W33" s="2">
        <v>1988.67</v>
      </c>
      <c r="Z33" s="2" t="s">
        <v>147</v>
      </c>
      <c r="AA33" s="2" t="s">
        <v>147</v>
      </c>
      <c r="AB33" s="2">
        <f t="shared" si="1"/>
        <v>5676</v>
      </c>
      <c r="AH33" s="2" t="s">
        <v>149</v>
      </c>
      <c r="AI33" s="2">
        <v>319</v>
      </c>
    </row>
    <row r="34" spans="1:35" ht="15" x14ac:dyDescent="0.25">
      <c r="A34" s="150" t="s">
        <v>150</v>
      </c>
      <c r="B34" s="151">
        <v>1014.104</v>
      </c>
      <c r="C34" s="151">
        <v>1061.0509999999999</v>
      </c>
      <c r="D34" s="151">
        <v>1276.6010000000001</v>
      </c>
      <c r="E34" s="151">
        <v>1439.867</v>
      </c>
      <c r="F34" s="151">
        <v>1551.999</v>
      </c>
      <c r="G34" s="151">
        <v>1994</v>
      </c>
      <c r="H34" s="149">
        <v>2169.944</v>
      </c>
      <c r="I34" s="151">
        <v>2899</v>
      </c>
      <c r="J34" s="151">
        <v>3085</v>
      </c>
      <c r="K34" s="151">
        <v>3167</v>
      </c>
      <c r="L34" s="151">
        <v>3345</v>
      </c>
      <c r="M34" s="151">
        <v>5687</v>
      </c>
      <c r="N34" s="151">
        <v>6060</v>
      </c>
      <c r="O34" s="149">
        <v>6343</v>
      </c>
      <c r="U34" s="2" t="s">
        <v>148</v>
      </c>
      <c r="V34" s="2" t="s">
        <v>148</v>
      </c>
      <c r="W34" s="2">
        <v>4.21</v>
      </c>
      <c r="Z34" s="2" t="s">
        <v>148</v>
      </c>
      <c r="AA34" s="2" t="s">
        <v>148</v>
      </c>
      <c r="AB34" s="2">
        <f t="shared" si="1"/>
        <v>136</v>
      </c>
      <c r="AH34" s="2" t="s">
        <v>150</v>
      </c>
      <c r="AI34" s="2">
        <v>6343</v>
      </c>
    </row>
    <row r="35" spans="1:35" ht="15" x14ac:dyDescent="0.25">
      <c r="A35" s="150" t="s">
        <v>151</v>
      </c>
      <c r="B35" s="151">
        <v>234.31299999999999</v>
      </c>
      <c r="C35" s="151">
        <v>180.75399999999999</v>
      </c>
      <c r="D35" s="151">
        <v>181.72</v>
      </c>
      <c r="E35" s="151">
        <v>215.553</v>
      </c>
      <c r="F35" s="151">
        <v>238.90700000000001</v>
      </c>
      <c r="G35" s="151">
        <v>211</v>
      </c>
      <c r="H35" s="149">
        <v>211.64599999999999</v>
      </c>
      <c r="I35" s="151">
        <v>650</v>
      </c>
      <c r="J35" s="151">
        <v>659</v>
      </c>
      <c r="K35" s="151">
        <v>600</v>
      </c>
      <c r="L35" s="151">
        <v>661</v>
      </c>
      <c r="M35" s="151">
        <v>757</v>
      </c>
      <c r="N35" s="151">
        <v>707</v>
      </c>
      <c r="O35" s="149">
        <v>734</v>
      </c>
      <c r="U35" s="2" t="s">
        <v>149</v>
      </c>
      <c r="V35" s="2" t="s">
        <v>149</v>
      </c>
      <c r="W35" s="2">
        <v>15.074</v>
      </c>
      <c r="Z35" s="2" t="s">
        <v>149</v>
      </c>
      <c r="AA35" s="2" t="s">
        <v>149</v>
      </c>
      <c r="AB35" s="2">
        <f t="shared" si="1"/>
        <v>319</v>
      </c>
      <c r="AH35" s="2" t="s">
        <v>151</v>
      </c>
      <c r="AI35" s="2">
        <v>734</v>
      </c>
    </row>
    <row r="36" spans="1:35" ht="15" x14ac:dyDescent="0.25">
      <c r="A36" s="150" t="s">
        <v>152</v>
      </c>
      <c r="B36" s="151">
        <v>35.387</v>
      </c>
      <c r="C36" s="151">
        <v>32.606000000000002</v>
      </c>
      <c r="D36" s="151">
        <v>31.951000000000001</v>
      </c>
      <c r="E36" s="151">
        <v>36.234999999999999</v>
      </c>
      <c r="F36" s="151">
        <v>32.820999999999998</v>
      </c>
      <c r="G36" s="151">
        <v>45</v>
      </c>
      <c r="H36" s="149">
        <v>45.829000000000001</v>
      </c>
      <c r="I36" s="151">
        <v>409</v>
      </c>
      <c r="J36" s="151">
        <v>437</v>
      </c>
      <c r="K36" s="151">
        <v>535</v>
      </c>
      <c r="L36" s="151">
        <v>657</v>
      </c>
      <c r="M36" s="151">
        <v>892</v>
      </c>
      <c r="N36" s="151">
        <v>1150</v>
      </c>
      <c r="O36" s="149">
        <v>1254</v>
      </c>
      <c r="U36" s="2" t="s">
        <v>150</v>
      </c>
      <c r="V36" s="2" t="s">
        <v>150</v>
      </c>
      <c r="W36" s="2">
        <v>2169.944</v>
      </c>
      <c r="Z36" s="2" t="s">
        <v>150</v>
      </c>
      <c r="AA36" s="2" t="s">
        <v>150</v>
      </c>
      <c r="AB36" s="2">
        <f t="shared" si="1"/>
        <v>6343</v>
      </c>
      <c r="AH36" s="2" t="s">
        <v>152</v>
      </c>
      <c r="AI36" s="2">
        <v>1254</v>
      </c>
    </row>
    <row r="37" spans="1:35" ht="15" x14ac:dyDescent="0.25">
      <c r="A37" s="150" t="s">
        <v>153</v>
      </c>
      <c r="B37" s="151">
        <v>2512.8739999999998</v>
      </c>
      <c r="C37" s="151">
        <v>2277.4650000000001</v>
      </c>
      <c r="D37" s="151">
        <v>2641.9639999999999</v>
      </c>
      <c r="E37" s="151">
        <v>3030.665</v>
      </c>
      <c r="F37" s="151">
        <v>3224.7020000000002</v>
      </c>
      <c r="G37" s="151">
        <v>3526</v>
      </c>
      <c r="H37" s="149">
        <v>4042.4349999999999</v>
      </c>
      <c r="I37" s="151">
        <v>9353</v>
      </c>
      <c r="J37" s="151">
        <v>9462</v>
      </c>
      <c r="K37" s="151">
        <v>9435</v>
      </c>
      <c r="L37" s="151">
        <v>9500</v>
      </c>
      <c r="M37" s="151">
        <v>13799</v>
      </c>
      <c r="N37" s="151">
        <v>12061</v>
      </c>
      <c r="O37" s="149">
        <v>14283</v>
      </c>
      <c r="U37" s="2" t="s">
        <v>151</v>
      </c>
      <c r="V37" s="2" t="s">
        <v>151</v>
      </c>
      <c r="W37" s="2">
        <v>211.64599999999999</v>
      </c>
      <c r="Z37" s="2" t="s">
        <v>151</v>
      </c>
      <c r="AA37" s="2" t="s">
        <v>151</v>
      </c>
      <c r="AB37" s="2">
        <f t="shared" si="1"/>
        <v>734</v>
      </c>
      <c r="AH37" s="2" t="s">
        <v>153</v>
      </c>
      <c r="AI37" s="2">
        <v>14283</v>
      </c>
    </row>
    <row r="38" spans="1:35" ht="15" x14ac:dyDescent="0.25">
      <c r="A38" s="150" t="s">
        <v>154</v>
      </c>
      <c r="B38" s="123" t="s">
        <v>23</v>
      </c>
      <c r="C38" s="123">
        <f>2132/1000</f>
        <v>2.1320000000000001</v>
      </c>
      <c r="D38" s="123">
        <f t="shared" ref="D38:F38" si="3">2132/1000</f>
        <v>2.1320000000000001</v>
      </c>
      <c r="E38" s="123">
        <f t="shared" si="3"/>
        <v>2.1320000000000001</v>
      </c>
      <c r="F38" s="123">
        <f t="shared" si="3"/>
        <v>2.1320000000000001</v>
      </c>
      <c r="G38" s="123">
        <v>4</v>
      </c>
      <c r="H38" s="149">
        <v>3.2839999999999998</v>
      </c>
      <c r="I38" s="123" t="s">
        <v>23</v>
      </c>
      <c r="J38" s="151">
        <v>59</v>
      </c>
      <c r="K38" s="151">
        <v>54</v>
      </c>
      <c r="L38" s="151">
        <v>69</v>
      </c>
      <c r="M38" s="151">
        <v>126</v>
      </c>
      <c r="N38" s="151">
        <v>128</v>
      </c>
      <c r="O38" s="149">
        <v>123</v>
      </c>
      <c r="U38" s="2" t="s">
        <v>152</v>
      </c>
      <c r="V38" s="2" t="s">
        <v>152</v>
      </c>
      <c r="W38" s="2">
        <v>45.829000000000001</v>
      </c>
      <c r="Z38" s="2" t="s">
        <v>152</v>
      </c>
      <c r="AA38" s="2" t="s">
        <v>152</v>
      </c>
      <c r="AB38" s="2">
        <f t="shared" si="1"/>
        <v>1254</v>
      </c>
      <c r="AH38" s="2" t="s">
        <v>154</v>
      </c>
      <c r="AI38" s="2">
        <v>123</v>
      </c>
    </row>
    <row r="39" spans="1:35" ht="15" x14ac:dyDescent="0.25">
      <c r="A39" s="150" t="s">
        <v>155</v>
      </c>
      <c r="B39" s="151">
        <v>85.924000000000007</v>
      </c>
      <c r="C39" s="151">
        <v>69.156000000000006</v>
      </c>
      <c r="D39" s="151">
        <v>76.144999999999996</v>
      </c>
      <c r="E39" s="151">
        <v>85.304000000000002</v>
      </c>
      <c r="F39" s="151">
        <v>77.986999999999995</v>
      </c>
      <c r="G39" s="151">
        <v>65</v>
      </c>
      <c r="H39" s="149">
        <v>811.32500000000005</v>
      </c>
      <c r="I39" s="151" t="s">
        <v>23</v>
      </c>
      <c r="J39" s="151">
        <v>495</v>
      </c>
      <c r="K39" s="151">
        <v>497</v>
      </c>
      <c r="L39" s="151">
        <v>501</v>
      </c>
      <c r="M39" s="151">
        <v>594</v>
      </c>
      <c r="N39" s="151" t="s">
        <v>23</v>
      </c>
      <c r="O39" s="149">
        <v>1030</v>
      </c>
      <c r="U39" s="2" t="s">
        <v>153</v>
      </c>
      <c r="V39" s="2" t="s">
        <v>153</v>
      </c>
      <c r="W39" s="2">
        <v>4042.4349999999999</v>
      </c>
      <c r="Z39" s="2" t="s">
        <v>153</v>
      </c>
      <c r="AA39" s="2" t="s">
        <v>153</v>
      </c>
      <c r="AB39" s="2">
        <f t="shared" si="1"/>
        <v>14283</v>
      </c>
      <c r="AH39" s="2" t="s">
        <v>155</v>
      </c>
      <c r="AI39" s="2">
        <v>1030</v>
      </c>
    </row>
    <row r="40" spans="1:35" ht="15" x14ac:dyDescent="0.25">
      <c r="A40" s="150" t="s">
        <v>156</v>
      </c>
      <c r="B40" s="151">
        <v>84.504999999999995</v>
      </c>
      <c r="C40" s="151">
        <v>79.998999999999995</v>
      </c>
      <c r="D40" s="151">
        <v>98.722999999999999</v>
      </c>
      <c r="E40" s="151">
        <v>109.325</v>
      </c>
      <c r="F40" s="151">
        <v>129.24799999999999</v>
      </c>
      <c r="G40" s="151">
        <v>104</v>
      </c>
      <c r="H40" s="149">
        <v>117.95</v>
      </c>
      <c r="I40" s="151">
        <v>507</v>
      </c>
      <c r="J40" s="151">
        <v>507</v>
      </c>
      <c r="K40" s="151">
        <v>406</v>
      </c>
      <c r="L40" s="151">
        <v>573</v>
      </c>
      <c r="M40" s="151">
        <v>616</v>
      </c>
      <c r="N40" s="151">
        <v>644</v>
      </c>
      <c r="O40" s="149">
        <v>720</v>
      </c>
      <c r="U40" s="2" t="s">
        <v>154</v>
      </c>
      <c r="V40" s="2" t="s">
        <v>154</v>
      </c>
      <c r="W40" s="2">
        <v>3.2839999999999998</v>
      </c>
      <c r="Z40" s="2" t="s">
        <v>154</v>
      </c>
      <c r="AA40" s="2" t="s">
        <v>154</v>
      </c>
      <c r="AB40" s="2">
        <f t="shared" si="1"/>
        <v>123</v>
      </c>
      <c r="AH40" s="2" t="s">
        <v>156</v>
      </c>
      <c r="AI40" s="2">
        <v>720</v>
      </c>
    </row>
    <row r="41" spans="1:35" ht="15" x14ac:dyDescent="0.25">
      <c r="A41" s="150" t="s">
        <v>157</v>
      </c>
      <c r="B41" s="151">
        <v>25.594999999999999</v>
      </c>
      <c r="C41" s="151">
        <v>18.463000000000001</v>
      </c>
      <c r="D41" s="151">
        <v>25.882999999999999</v>
      </c>
      <c r="E41" s="151">
        <v>27.858000000000001</v>
      </c>
      <c r="F41" s="151">
        <v>26.943999999999999</v>
      </c>
      <c r="G41" s="151">
        <v>34</v>
      </c>
      <c r="H41" s="149">
        <v>33.273000000000003</v>
      </c>
      <c r="I41" s="151">
        <v>214</v>
      </c>
      <c r="J41" s="151">
        <v>226</v>
      </c>
      <c r="K41" s="151">
        <v>259</v>
      </c>
      <c r="L41" s="151">
        <v>264</v>
      </c>
      <c r="M41" s="151">
        <v>441</v>
      </c>
      <c r="N41" s="151">
        <v>397</v>
      </c>
      <c r="O41" s="149">
        <v>422</v>
      </c>
      <c r="U41" s="2" t="s">
        <v>155</v>
      </c>
      <c r="V41" s="2" t="s">
        <v>155</v>
      </c>
      <c r="W41" s="2">
        <v>811.32500000000005</v>
      </c>
      <c r="Z41" s="2" t="s">
        <v>155</v>
      </c>
      <c r="AA41" s="2" t="s">
        <v>155</v>
      </c>
      <c r="AB41" s="2">
        <f t="shared" si="1"/>
        <v>1030</v>
      </c>
      <c r="AH41" s="2" t="s">
        <v>157</v>
      </c>
      <c r="AI41" s="2">
        <v>422</v>
      </c>
    </row>
    <row r="42" spans="1:35" ht="15" x14ac:dyDescent="0.25">
      <c r="A42" s="150" t="s">
        <v>158</v>
      </c>
      <c r="B42" s="151">
        <v>11.004</v>
      </c>
      <c r="C42" s="151">
        <v>7.3209999999999997</v>
      </c>
      <c r="D42" s="151">
        <v>7.5090000000000003</v>
      </c>
      <c r="E42" s="151">
        <v>9.625</v>
      </c>
      <c r="F42" s="151">
        <v>9.0739999999999998</v>
      </c>
      <c r="G42" s="151">
        <v>22</v>
      </c>
      <c r="H42" s="149">
        <v>21.134</v>
      </c>
      <c r="I42" s="151">
        <v>171</v>
      </c>
      <c r="J42" s="151">
        <v>173</v>
      </c>
      <c r="K42" s="151">
        <v>157</v>
      </c>
      <c r="L42" s="151">
        <v>153</v>
      </c>
      <c r="M42" s="151">
        <v>204</v>
      </c>
      <c r="N42" s="151">
        <v>398</v>
      </c>
      <c r="O42" s="149">
        <v>378</v>
      </c>
      <c r="U42" s="2" t="s">
        <v>156</v>
      </c>
      <c r="V42" s="2" t="s">
        <v>156</v>
      </c>
      <c r="W42" s="2">
        <v>117.95</v>
      </c>
      <c r="Z42" s="2" t="s">
        <v>156</v>
      </c>
      <c r="AA42" s="2" t="s">
        <v>156</v>
      </c>
      <c r="AB42" s="2">
        <f t="shared" si="1"/>
        <v>720</v>
      </c>
      <c r="AH42" s="2" t="s">
        <v>158</v>
      </c>
      <c r="AI42" s="2">
        <v>378</v>
      </c>
    </row>
    <row r="43" spans="1:35" ht="15" x14ac:dyDescent="0.25">
      <c r="A43" s="150" t="s">
        <v>159</v>
      </c>
      <c r="B43" s="151">
        <v>1.7130000000000001</v>
      </c>
      <c r="C43" s="151">
        <v>2.3879999999999999</v>
      </c>
      <c r="D43" s="151">
        <v>2.613</v>
      </c>
      <c r="E43" s="151">
        <v>4</v>
      </c>
      <c r="F43" s="151">
        <v>4.819</v>
      </c>
      <c r="G43" s="151">
        <v>5</v>
      </c>
      <c r="H43" s="149">
        <v>5.5529999999999999</v>
      </c>
      <c r="I43" s="151">
        <v>56</v>
      </c>
      <c r="J43" s="151">
        <v>105</v>
      </c>
      <c r="K43" s="151">
        <v>62</v>
      </c>
      <c r="L43" s="151">
        <v>64</v>
      </c>
      <c r="M43" s="151">
        <v>68</v>
      </c>
      <c r="N43" s="151">
        <v>71</v>
      </c>
      <c r="O43" s="149">
        <v>76</v>
      </c>
      <c r="U43" s="2" t="s">
        <v>157</v>
      </c>
      <c r="V43" s="2" t="s">
        <v>157</v>
      </c>
      <c r="W43" s="2">
        <v>33.273000000000003</v>
      </c>
      <c r="Z43" s="2" t="s">
        <v>157</v>
      </c>
      <c r="AA43" s="2" t="s">
        <v>157</v>
      </c>
      <c r="AB43" s="2">
        <f t="shared" si="1"/>
        <v>422</v>
      </c>
      <c r="AH43" s="2" t="s">
        <v>159</v>
      </c>
      <c r="AI43" s="2">
        <v>76</v>
      </c>
    </row>
    <row r="44" spans="1:35" ht="15" x14ac:dyDescent="0.25">
      <c r="A44" s="150" t="s">
        <v>160</v>
      </c>
      <c r="B44" s="151">
        <v>3917</v>
      </c>
      <c r="C44" s="151">
        <v>3072</v>
      </c>
      <c r="D44" s="151" t="s">
        <v>23</v>
      </c>
      <c r="E44" s="151" t="s">
        <v>23</v>
      </c>
      <c r="F44" s="151" t="s">
        <v>23</v>
      </c>
      <c r="G44" s="151" t="s">
        <v>23</v>
      </c>
      <c r="H44" s="151" t="s">
        <v>23</v>
      </c>
      <c r="I44" s="151">
        <v>462</v>
      </c>
      <c r="J44" s="151">
        <v>472</v>
      </c>
      <c r="K44" s="151" t="s">
        <v>23</v>
      </c>
      <c r="L44" s="151" t="s">
        <v>23</v>
      </c>
      <c r="M44" s="151" t="s">
        <v>23</v>
      </c>
      <c r="N44" s="151" t="s">
        <v>23</v>
      </c>
      <c r="O44" s="151" t="s">
        <v>23</v>
      </c>
      <c r="U44" s="2" t="s">
        <v>158</v>
      </c>
      <c r="V44" s="2" t="s">
        <v>158</v>
      </c>
      <c r="W44" s="2">
        <v>21.134</v>
      </c>
      <c r="Z44" s="2" t="s">
        <v>158</v>
      </c>
      <c r="AA44" s="2" t="s">
        <v>158</v>
      </c>
      <c r="AB44" s="2">
        <f t="shared" si="1"/>
        <v>378</v>
      </c>
      <c r="AH44" s="2" t="s">
        <v>161</v>
      </c>
      <c r="AI44" s="2">
        <v>89</v>
      </c>
    </row>
    <row r="45" spans="1:35" ht="15" x14ac:dyDescent="0.25">
      <c r="A45" s="150" t="s">
        <v>161</v>
      </c>
      <c r="B45" s="151">
        <v>4.3490000000000002</v>
      </c>
      <c r="C45" s="151">
        <v>3.1909999999999998</v>
      </c>
      <c r="D45" s="151">
        <v>2.9510000000000001</v>
      </c>
      <c r="E45" s="151">
        <v>3.2919999999999998</v>
      </c>
      <c r="F45" s="151">
        <v>4.01</v>
      </c>
      <c r="G45" s="151">
        <v>6</v>
      </c>
      <c r="H45" s="149">
        <v>6.3949999999999996</v>
      </c>
      <c r="I45" s="151">
        <v>58</v>
      </c>
      <c r="J45" s="151">
        <v>63</v>
      </c>
      <c r="K45" s="151">
        <v>58</v>
      </c>
      <c r="L45" s="151">
        <v>54</v>
      </c>
      <c r="M45" s="151">
        <v>86</v>
      </c>
      <c r="N45" s="151">
        <v>87</v>
      </c>
      <c r="O45" s="149">
        <v>89</v>
      </c>
      <c r="R45" s="2" t="s">
        <v>160</v>
      </c>
      <c r="U45" s="2" t="s">
        <v>159</v>
      </c>
      <c r="V45" s="2" t="s">
        <v>159</v>
      </c>
      <c r="W45" s="2">
        <v>5.5529999999999999</v>
      </c>
      <c r="Z45" s="2" t="s">
        <v>159</v>
      </c>
      <c r="AA45" s="2" t="s">
        <v>159</v>
      </c>
      <c r="AB45" s="2">
        <f t="shared" si="1"/>
        <v>76</v>
      </c>
      <c r="AH45" s="2" t="s">
        <v>162</v>
      </c>
      <c r="AI45" s="2">
        <v>113</v>
      </c>
    </row>
    <row r="46" spans="1:35" ht="15" x14ac:dyDescent="0.25">
      <c r="A46" s="150" t="s">
        <v>162</v>
      </c>
      <c r="B46" s="123">
        <f>2663/1000</f>
        <v>2.6629999999999998</v>
      </c>
      <c r="C46" s="123">
        <f t="shared" ref="C46:F46" si="4">2663/1000</f>
        <v>2.6629999999999998</v>
      </c>
      <c r="D46" s="123">
        <f t="shared" si="4"/>
        <v>2.6629999999999998</v>
      </c>
      <c r="E46" s="123">
        <f t="shared" si="4"/>
        <v>2.6629999999999998</v>
      </c>
      <c r="F46" s="123">
        <f t="shared" si="4"/>
        <v>2.6629999999999998</v>
      </c>
      <c r="G46" s="151">
        <v>2</v>
      </c>
      <c r="H46" s="149">
        <v>2.573</v>
      </c>
      <c r="I46" s="151">
        <v>130</v>
      </c>
      <c r="J46" s="151">
        <v>137</v>
      </c>
      <c r="K46" s="151">
        <v>131</v>
      </c>
      <c r="L46" s="151">
        <v>114</v>
      </c>
      <c r="M46" s="151">
        <v>109</v>
      </c>
      <c r="N46" s="151">
        <v>109</v>
      </c>
      <c r="O46" s="149">
        <v>113</v>
      </c>
      <c r="U46" s="2" t="s">
        <v>161</v>
      </c>
      <c r="V46" s="2" t="s">
        <v>161</v>
      </c>
      <c r="W46" s="2">
        <v>6.3949999999999996</v>
      </c>
      <c r="Z46" s="2" t="s">
        <v>161</v>
      </c>
      <c r="AA46" s="2" t="s">
        <v>161</v>
      </c>
      <c r="AB46" s="2">
        <f t="shared" si="1"/>
        <v>89</v>
      </c>
      <c r="AH46" s="2" t="s">
        <v>164</v>
      </c>
      <c r="AI46" s="2">
        <v>2325</v>
      </c>
    </row>
    <row r="47" spans="1:35" ht="15" x14ac:dyDescent="0.25">
      <c r="A47" s="150" t="s">
        <v>163</v>
      </c>
      <c r="B47" s="151">
        <v>141.61500000000001</v>
      </c>
      <c r="C47" s="151">
        <v>124.976</v>
      </c>
      <c r="D47" s="151">
        <v>145.15</v>
      </c>
      <c r="E47" s="151">
        <v>142.86799999999999</v>
      </c>
      <c r="F47" s="151">
        <v>144.268</v>
      </c>
      <c r="G47" s="151" t="s">
        <v>23</v>
      </c>
      <c r="H47" s="149">
        <v>146.05500000000001</v>
      </c>
      <c r="I47" s="151">
        <v>943</v>
      </c>
      <c r="J47" s="151">
        <v>947</v>
      </c>
      <c r="K47" s="151">
        <v>967</v>
      </c>
      <c r="L47" s="151">
        <v>1062</v>
      </c>
      <c r="M47" s="151">
        <v>1120</v>
      </c>
      <c r="N47" s="151" t="s">
        <v>23</v>
      </c>
      <c r="O47" s="149">
        <v>1461</v>
      </c>
      <c r="U47" s="2" t="s">
        <v>162</v>
      </c>
      <c r="V47" s="2" t="s">
        <v>162</v>
      </c>
      <c r="W47" s="2">
        <v>2.573</v>
      </c>
      <c r="Z47" s="2" t="s">
        <v>162</v>
      </c>
      <c r="AA47" s="2" t="s">
        <v>162</v>
      </c>
      <c r="AB47" s="2">
        <f t="shared" si="1"/>
        <v>113</v>
      </c>
      <c r="AH47" s="2" t="s">
        <v>165</v>
      </c>
      <c r="AI47" s="2">
        <v>474</v>
      </c>
    </row>
    <row r="48" spans="1:35" ht="15" x14ac:dyDescent="0.25">
      <c r="A48" s="150" t="s">
        <v>164</v>
      </c>
      <c r="B48" s="151">
        <v>216.91499999999999</v>
      </c>
      <c r="C48" s="151">
        <v>195.22</v>
      </c>
      <c r="D48" s="151">
        <v>191.28399999999999</v>
      </c>
      <c r="E48" s="151">
        <v>248.23400000000001</v>
      </c>
      <c r="F48" s="151">
        <v>275.51900000000001</v>
      </c>
      <c r="G48" s="151">
        <v>275.51900000000001</v>
      </c>
      <c r="H48" s="149">
        <v>288.47300000000001</v>
      </c>
      <c r="I48" s="151">
        <v>2486</v>
      </c>
      <c r="J48" s="151">
        <v>2474</v>
      </c>
      <c r="K48" s="151">
        <v>2349</v>
      </c>
      <c r="L48" s="151">
        <v>2267</v>
      </c>
      <c r="M48" s="151">
        <v>2304</v>
      </c>
      <c r="N48" s="151">
        <v>2246</v>
      </c>
      <c r="O48" s="149">
        <v>2325</v>
      </c>
      <c r="U48" s="2" t="s">
        <v>163</v>
      </c>
      <c r="V48" s="156" t="s">
        <v>163</v>
      </c>
      <c r="W48" s="156">
        <v>146.05500000000001</v>
      </c>
      <c r="Z48" s="2" t="s">
        <v>163</v>
      </c>
      <c r="AA48" s="2" t="s">
        <v>163</v>
      </c>
      <c r="AB48" s="2">
        <f t="shared" si="1"/>
        <v>1461</v>
      </c>
      <c r="AH48" s="2" t="s">
        <v>166</v>
      </c>
      <c r="AI48" s="2">
        <v>865</v>
      </c>
    </row>
    <row r="49" spans="1:35" ht="15" x14ac:dyDescent="0.25">
      <c r="A49" s="150" t="s">
        <v>165</v>
      </c>
      <c r="B49" s="151">
        <v>205.44900000000001</v>
      </c>
      <c r="C49" s="151">
        <v>179.70699999999999</v>
      </c>
      <c r="D49" s="151">
        <v>205.733</v>
      </c>
      <c r="E49" s="151">
        <v>252.87799999999999</v>
      </c>
      <c r="F49" s="151">
        <v>271.34199999999998</v>
      </c>
      <c r="G49" s="151">
        <v>265</v>
      </c>
      <c r="H49" s="149">
        <v>284.51400000000001</v>
      </c>
      <c r="I49" s="151">
        <v>504</v>
      </c>
      <c r="J49" s="151">
        <v>508</v>
      </c>
      <c r="K49" s="151">
        <v>456</v>
      </c>
      <c r="L49" s="151">
        <v>484</v>
      </c>
      <c r="M49" s="151">
        <v>500</v>
      </c>
      <c r="N49" s="151">
        <v>482</v>
      </c>
      <c r="O49" s="149">
        <v>474</v>
      </c>
      <c r="U49" s="2" t="s">
        <v>164</v>
      </c>
      <c r="V49" s="2" t="s">
        <v>164</v>
      </c>
      <c r="W49" s="2">
        <v>288.47300000000001</v>
      </c>
      <c r="Z49" s="2" t="s">
        <v>164</v>
      </c>
      <c r="AA49" s="2" t="s">
        <v>164</v>
      </c>
      <c r="AB49" s="2">
        <f t="shared" si="1"/>
        <v>2325</v>
      </c>
      <c r="AH49" s="2" t="s">
        <v>167</v>
      </c>
      <c r="AI49" s="2">
        <v>399</v>
      </c>
    </row>
    <row r="50" spans="1:35" ht="15" x14ac:dyDescent="0.25">
      <c r="A50" s="150" t="s">
        <v>166</v>
      </c>
      <c r="B50" s="151">
        <v>261.89299999999997</v>
      </c>
      <c r="C50" s="151">
        <v>273.06099999999998</v>
      </c>
      <c r="D50" s="151">
        <v>310.68599999999998</v>
      </c>
      <c r="E50" s="151">
        <v>397.08</v>
      </c>
      <c r="F50" s="151">
        <v>407.92099999999999</v>
      </c>
      <c r="G50" s="151">
        <v>445</v>
      </c>
      <c r="H50" s="149">
        <v>498.66500000000002</v>
      </c>
      <c r="I50" s="151">
        <v>653</v>
      </c>
      <c r="J50" s="151">
        <v>664</v>
      </c>
      <c r="K50" s="151">
        <v>667</v>
      </c>
      <c r="L50" s="151">
        <v>765</v>
      </c>
      <c r="M50" s="151">
        <v>840</v>
      </c>
      <c r="N50" s="151">
        <v>850</v>
      </c>
      <c r="O50" s="149">
        <v>865</v>
      </c>
      <c r="U50" s="2" t="s">
        <v>165</v>
      </c>
      <c r="V50" s="2" t="s">
        <v>165</v>
      </c>
      <c r="W50" s="2">
        <v>284.51400000000001</v>
      </c>
      <c r="Z50" s="2" t="s">
        <v>165</v>
      </c>
      <c r="AA50" s="2" t="s">
        <v>165</v>
      </c>
      <c r="AB50" s="2">
        <f t="shared" si="1"/>
        <v>474</v>
      </c>
      <c r="AH50" s="2" t="s">
        <v>168</v>
      </c>
      <c r="AI50" s="2">
        <v>2790</v>
      </c>
    </row>
    <row r="51" spans="1:35" ht="15" x14ac:dyDescent="0.25">
      <c r="A51" s="150" t="s">
        <v>167</v>
      </c>
      <c r="B51" s="151">
        <v>19.545000000000002</v>
      </c>
      <c r="C51" s="151">
        <v>14.048</v>
      </c>
      <c r="D51" s="151">
        <v>16.478000000000002</v>
      </c>
      <c r="E51" s="151">
        <v>14.077999999999999</v>
      </c>
      <c r="F51" s="151">
        <v>14.678000000000001</v>
      </c>
      <c r="G51" s="151">
        <v>13</v>
      </c>
      <c r="H51" s="149">
        <v>13.704000000000001</v>
      </c>
      <c r="I51" s="151">
        <v>311</v>
      </c>
      <c r="J51" s="151">
        <v>337</v>
      </c>
      <c r="K51" s="151">
        <v>351</v>
      </c>
      <c r="L51" s="151">
        <v>373</v>
      </c>
      <c r="M51" s="151">
        <v>420</v>
      </c>
      <c r="N51" s="151">
        <v>384</v>
      </c>
      <c r="O51" s="149">
        <v>399</v>
      </c>
      <c r="U51" s="2" t="s">
        <v>166</v>
      </c>
      <c r="V51" s="2" t="s">
        <v>166</v>
      </c>
      <c r="W51" s="2">
        <v>498.66500000000002</v>
      </c>
      <c r="Z51" s="2" t="s">
        <v>166</v>
      </c>
      <c r="AA51" s="2" t="s">
        <v>166</v>
      </c>
      <c r="AB51" s="2">
        <f t="shared" si="1"/>
        <v>865</v>
      </c>
      <c r="AG51" s="2" t="s">
        <v>244</v>
      </c>
      <c r="AI51" s="2">
        <v>28694</v>
      </c>
    </row>
    <row r="52" spans="1:35" ht="15" x14ac:dyDescent="0.25">
      <c r="A52" s="152" t="s">
        <v>168</v>
      </c>
      <c r="B52" s="153">
        <v>854.41300000000001</v>
      </c>
      <c r="C52" s="153">
        <v>816.53700000000003</v>
      </c>
      <c r="D52" s="153">
        <v>985.51700000000005</v>
      </c>
      <c r="E52" s="153">
        <v>1166.8340000000001</v>
      </c>
      <c r="F52" s="153">
        <v>1202.5940000000001</v>
      </c>
      <c r="G52" s="153">
        <v>1544</v>
      </c>
      <c r="H52" s="234">
        <v>1547.825</v>
      </c>
      <c r="I52" s="153">
        <v>2204</v>
      </c>
      <c r="J52" s="153">
        <v>1941</v>
      </c>
      <c r="K52" s="153">
        <v>1922</v>
      </c>
      <c r="L52" s="153">
        <v>1910</v>
      </c>
      <c r="M52" s="153">
        <v>2510</v>
      </c>
      <c r="N52" s="153">
        <v>2848</v>
      </c>
      <c r="O52" s="234">
        <v>2790</v>
      </c>
      <c r="U52" s="2" t="s">
        <v>167</v>
      </c>
      <c r="V52" s="2" t="s">
        <v>167</v>
      </c>
      <c r="W52" s="2">
        <v>13.704000000000001</v>
      </c>
      <c r="Z52" s="2" t="s">
        <v>167</v>
      </c>
      <c r="AA52" s="2" t="s">
        <v>167</v>
      </c>
      <c r="AB52" s="2">
        <f t="shared" si="1"/>
        <v>399</v>
      </c>
      <c r="AH52" s="2" t="s">
        <v>131</v>
      </c>
    </row>
    <row r="53" spans="1:35" ht="15" x14ac:dyDescent="0.25">
      <c r="A53" s="235" t="s">
        <v>249</v>
      </c>
      <c r="B53" s="222"/>
      <c r="C53" s="222"/>
      <c r="D53" s="222"/>
      <c r="E53" s="222"/>
      <c r="F53" s="222"/>
      <c r="G53" s="222"/>
      <c r="H53" s="222"/>
      <c r="I53" s="222"/>
      <c r="J53" s="222"/>
      <c r="K53" s="222"/>
      <c r="L53" s="222"/>
      <c r="M53" s="222"/>
      <c r="N53" s="222"/>
      <c r="O53" s="222"/>
    </row>
    <row r="54" spans="1:35" s="156" customFormat="1" ht="25.5" customHeight="1" x14ac:dyDescent="0.2">
      <c r="A54" s="287" t="s">
        <v>258</v>
      </c>
      <c r="B54" s="287"/>
      <c r="C54" s="287"/>
      <c r="D54" s="287"/>
      <c r="E54" s="287"/>
      <c r="F54" s="287"/>
      <c r="G54" s="287"/>
      <c r="H54" s="287"/>
      <c r="I54" s="287"/>
      <c r="J54" s="287"/>
      <c r="K54" s="287"/>
      <c r="L54" s="287"/>
      <c r="M54" s="287"/>
      <c r="N54" s="228"/>
      <c r="O54" s="228"/>
      <c r="U54" s="156" t="s">
        <v>168</v>
      </c>
      <c r="V54" s="2" t="s">
        <v>168</v>
      </c>
      <c r="W54" s="2">
        <v>1547.825</v>
      </c>
      <c r="Z54" s="156" t="s">
        <v>168</v>
      </c>
      <c r="AA54" s="156" t="s">
        <v>168</v>
      </c>
      <c r="AB54" s="2">
        <f t="shared" si="1"/>
        <v>2790</v>
      </c>
      <c r="AH54" s="156" t="s">
        <v>136</v>
      </c>
      <c r="AI54" s="156">
        <v>3168</v>
      </c>
    </row>
    <row r="55" spans="1:35" s="156" customFormat="1" ht="24.75" customHeight="1" x14ac:dyDescent="0.25">
      <c r="A55" s="287" t="s">
        <v>169</v>
      </c>
      <c r="B55" s="287"/>
      <c r="C55" s="287"/>
      <c r="D55" s="287"/>
      <c r="E55" s="287"/>
      <c r="F55" s="287"/>
      <c r="G55" s="287"/>
      <c r="H55" s="287"/>
      <c r="I55" s="287"/>
      <c r="J55" s="287"/>
      <c r="K55" s="287"/>
      <c r="L55" s="287"/>
      <c r="M55" s="287"/>
      <c r="N55" s="228"/>
      <c r="O55" s="228"/>
      <c r="AH55" s="156" t="s">
        <v>239</v>
      </c>
      <c r="AI55" s="156">
        <v>641</v>
      </c>
    </row>
    <row r="56" spans="1:35" s="156" customFormat="1" ht="14.25" customHeight="1" x14ac:dyDescent="0.25">
      <c r="A56" s="287" t="s">
        <v>246</v>
      </c>
      <c r="B56" s="287"/>
      <c r="C56" s="287"/>
      <c r="D56" s="287"/>
      <c r="E56" s="287"/>
      <c r="F56" s="287"/>
      <c r="G56" s="287"/>
      <c r="H56" s="287"/>
      <c r="I56" s="287"/>
      <c r="J56" s="287"/>
      <c r="K56" s="287"/>
      <c r="L56" s="287"/>
      <c r="M56" s="287"/>
      <c r="N56" s="228"/>
      <c r="O56" s="228"/>
      <c r="AH56" s="156" t="s">
        <v>240</v>
      </c>
      <c r="AI56" s="156">
        <v>800</v>
      </c>
    </row>
    <row r="57" spans="1:35" s="156" customFormat="1" ht="12.75" customHeight="1" x14ac:dyDescent="0.25">
      <c r="A57" s="233" t="s">
        <v>170</v>
      </c>
      <c r="B57" s="228"/>
      <c r="C57" s="228"/>
      <c r="D57" s="228"/>
      <c r="E57" s="228"/>
      <c r="F57" s="228"/>
      <c r="G57" s="228"/>
      <c r="H57" s="228"/>
      <c r="I57" s="228"/>
      <c r="J57" s="228"/>
      <c r="K57" s="228"/>
      <c r="L57" s="228"/>
      <c r="M57" s="228"/>
      <c r="N57" s="228"/>
      <c r="O57" s="228"/>
      <c r="AH57" s="156" t="s">
        <v>137</v>
      </c>
      <c r="AI57" s="156">
        <v>10687</v>
      </c>
    </row>
    <row r="58" spans="1:35" x14ac:dyDescent="0.2">
      <c r="AH58" s="2" t="s">
        <v>138</v>
      </c>
      <c r="AI58" s="2">
        <v>12553</v>
      </c>
    </row>
    <row r="59" spans="1:35" x14ac:dyDescent="0.2">
      <c r="AH59" s="2" t="s">
        <v>135</v>
      </c>
      <c r="AI59" s="2">
        <v>619</v>
      </c>
    </row>
    <row r="60" spans="1:35" x14ac:dyDescent="0.2">
      <c r="AH60" s="2" t="s">
        <v>133</v>
      </c>
      <c r="AI60" s="2">
        <v>169</v>
      </c>
    </row>
    <row r="61" spans="1:35" x14ac:dyDescent="0.2">
      <c r="AH61" s="2" t="s">
        <v>132</v>
      </c>
      <c r="AI61" s="2">
        <v>57</v>
      </c>
    </row>
    <row r="62" spans="1:35" x14ac:dyDescent="0.2">
      <c r="AG62" s="2" t="s">
        <v>245</v>
      </c>
      <c r="AI62" s="2">
        <v>1461</v>
      </c>
    </row>
    <row r="63" spans="1:35" x14ac:dyDescent="0.2">
      <c r="AH63" s="2" t="s">
        <v>163</v>
      </c>
      <c r="AI63" s="2">
        <v>1461</v>
      </c>
    </row>
  </sheetData>
  <sortState ref="V24:W53">
    <sortCondition ref="V24"/>
  </sortState>
  <mergeCells count="7">
    <mergeCell ref="A56:M56"/>
    <mergeCell ref="A1:M1"/>
    <mergeCell ref="A2:A3"/>
    <mergeCell ref="B2:H2"/>
    <mergeCell ref="I2:O2"/>
    <mergeCell ref="A54:M54"/>
    <mergeCell ref="A55:M55"/>
  </mergeCells>
  <conditionalFormatting sqref="D50:F51 B52:F53 D7:F7 B5:F6 D3:F4 A5:A12 A14:A21 A23:A52 B8:F49 H3:M3 O3 H13:M13 I5:M12 H22:L22 I14:M21 I23:M53 O13 H4:L4">
    <cfRule type="cellIs" priority="25" stopIfTrue="1" operator="equal">
      <formula>0</formula>
    </cfRule>
  </conditionalFormatting>
  <conditionalFormatting sqref="I30:M30 I10:M10 B3:F4 I4:L4 B7:F53 H3:M3 O3">
    <cfRule type="cellIs" dxfId="11" priority="24" stopIfTrue="1" operator="equal">
      <formula>0</formula>
    </cfRule>
  </conditionalFormatting>
  <conditionalFormatting sqref="I30:M30 J31:M39 J40:L48 J50:L53 A52 J5:M9 I10:M10 J11:M21 I3:M3 D16:F48 M40:M53 O3 O13 I4:L4 J23:M29 J22:L22">
    <cfRule type="cellIs" dxfId="10" priority="23" stopIfTrue="1" operator="equal">
      <formula>0</formula>
    </cfRule>
  </conditionalFormatting>
  <conditionalFormatting sqref="E12:F13">
    <cfRule type="cellIs" dxfId="9" priority="22" stopIfTrue="1" operator="equal">
      <formula>0</formula>
    </cfRule>
  </conditionalFormatting>
  <conditionalFormatting sqref="G3:G53 H44">
    <cfRule type="cellIs" priority="21" stopIfTrue="1" operator="equal">
      <formula>0</formula>
    </cfRule>
  </conditionalFormatting>
  <conditionalFormatting sqref="G23:G53 G14:G21 G3 G7:G12 H44">
    <cfRule type="cellIs" dxfId="8" priority="20" stopIfTrue="1" operator="equal">
      <formula>0</formula>
    </cfRule>
  </conditionalFormatting>
  <conditionalFormatting sqref="G23:G48 G16:G21 H44">
    <cfRule type="cellIs" dxfId="7" priority="19" stopIfTrue="1" operator="equal">
      <formula>0</formula>
    </cfRule>
  </conditionalFormatting>
  <conditionalFormatting sqref="G12">
    <cfRule type="cellIs" dxfId="6" priority="18" stopIfTrue="1" operator="equal">
      <formula>0</formula>
    </cfRule>
  </conditionalFormatting>
  <conditionalFormatting sqref="N3 N5:N21 N23:N53 O14 O44">
    <cfRule type="cellIs" priority="17" stopIfTrue="1" operator="equal">
      <formula>0</formula>
    </cfRule>
  </conditionalFormatting>
  <conditionalFormatting sqref="N3 N10 N30">
    <cfRule type="cellIs" dxfId="5" priority="16" stopIfTrue="1" operator="equal">
      <formula>0</formula>
    </cfRule>
  </conditionalFormatting>
  <conditionalFormatting sqref="N3 N5:N21 N23:N53 O14 O44">
    <cfRule type="cellIs" dxfId="4" priority="15" stopIfTrue="1" operator="equal">
      <formula>0</formula>
    </cfRule>
  </conditionalFormatting>
  <conditionalFormatting sqref="H5:H12">
    <cfRule type="cellIs" priority="14" stopIfTrue="1" operator="equal">
      <formula>0</formula>
    </cfRule>
  </conditionalFormatting>
  <conditionalFormatting sqref="H14:H21">
    <cfRule type="cellIs" priority="13" stopIfTrue="1" operator="equal">
      <formula>0</formula>
    </cfRule>
  </conditionalFormatting>
  <conditionalFormatting sqref="H23:H43 H45:H53">
    <cfRule type="cellIs" priority="12" stopIfTrue="1" operator="equal">
      <formula>0</formula>
    </cfRule>
  </conditionalFormatting>
  <conditionalFormatting sqref="O5:O12">
    <cfRule type="cellIs" priority="11" stopIfTrue="1" operator="equal">
      <formula>0</formula>
    </cfRule>
  </conditionalFormatting>
  <conditionalFormatting sqref="O15:O21">
    <cfRule type="cellIs" priority="10" stopIfTrue="1" operator="equal">
      <formula>0</formula>
    </cfRule>
  </conditionalFormatting>
  <conditionalFormatting sqref="O23:O43 O45:O53">
    <cfRule type="cellIs" priority="9" stopIfTrue="1" operator="equal">
      <formula>0</formula>
    </cfRule>
  </conditionalFormatting>
  <conditionalFormatting sqref="M4 O4">
    <cfRule type="cellIs" priority="8" stopIfTrue="1" operator="equal">
      <formula>0</formula>
    </cfRule>
  </conditionalFormatting>
  <conditionalFormatting sqref="M4 O4">
    <cfRule type="cellIs" dxfId="3" priority="7" stopIfTrue="1" operator="equal">
      <formula>0</formula>
    </cfRule>
  </conditionalFormatting>
  <conditionalFormatting sqref="N4">
    <cfRule type="cellIs" priority="6" stopIfTrue="1" operator="equal">
      <formula>0</formula>
    </cfRule>
  </conditionalFormatting>
  <conditionalFormatting sqref="N4">
    <cfRule type="cellIs" dxfId="2" priority="5" stopIfTrue="1" operator="equal">
      <formula>0</formula>
    </cfRule>
  </conditionalFormatting>
  <conditionalFormatting sqref="M22 O22">
    <cfRule type="cellIs" priority="4" stopIfTrue="1" operator="equal">
      <formula>0</formula>
    </cfRule>
  </conditionalFormatting>
  <conditionalFormatting sqref="M22 O22">
    <cfRule type="cellIs" dxfId="1" priority="3" stopIfTrue="1" operator="equal">
      <formula>0</formula>
    </cfRule>
  </conditionalFormatting>
  <conditionalFormatting sqref="N22">
    <cfRule type="cellIs" priority="2" stopIfTrue="1" operator="equal">
      <formula>0</formula>
    </cfRule>
  </conditionalFormatting>
  <conditionalFormatting sqref="N22">
    <cfRule type="cellIs" dxfId="0" priority="1" stopIfTrue="1" operator="equal">
      <formula>0</formula>
    </cfRule>
  </conditionalFormatting>
  <pageMargins left="0.7" right="0.7" top="0.75" bottom="0.75"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1"/>
  <sheetViews>
    <sheetView workbookViewId="0">
      <pane xSplit="1" ySplit="3" topLeftCell="B28" activePane="bottomRight" state="frozen"/>
      <selection activeCell="X10" sqref="X10"/>
      <selection pane="topRight" activeCell="X10" sqref="X10"/>
      <selection pane="bottomLeft" activeCell="X10" sqref="X10"/>
      <selection pane="bottomRight" activeCell="O35" sqref="O35"/>
    </sheetView>
  </sheetViews>
  <sheetFormatPr defaultColWidth="9.140625" defaultRowHeight="12" x14ac:dyDescent="0.2"/>
  <cols>
    <col min="1" max="1" width="24.5703125" style="2" customWidth="1"/>
    <col min="2" max="6" width="8.140625" style="166" customWidth="1"/>
    <col min="7" max="8" width="6.85546875" style="166" customWidth="1"/>
    <col min="9" max="15" width="8.140625" style="166" customWidth="1"/>
    <col min="16" max="16384" width="9.140625" style="2"/>
  </cols>
  <sheetData>
    <row r="1" spans="1:23" x14ac:dyDescent="0.2">
      <c r="A1" s="312" t="s">
        <v>259</v>
      </c>
      <c r="B1" s="312"/>
      <c r="C1" s="312"/>
      <c r="D1" s="312"/>
      <c r="E1" s="312"/>
      <c r="F1" s="312"/>
      <c r="G1" s="312"/>
      <c r="H1" s="312"/>
      <c r="I1" s="313"/>
      <c r="J1" s="313"/>
      <c r="K1" s="313"/>
      <c r="L1" s="313"/>
      <c r="M1" s="313"/>
      <c r="N1" s="2"/>
      <c r="O1" s="2"/>
    </row>
    <row r="2" spans="1:23" ht="28.5" customHeight="1" x14ac:dyDescent="0.2">
      <c r="A2" s="241" t="s">
        <v>1</v>
      </c>
      <c r="B2" s="277" t="s">
        <v>171</v>
      </c>
      <c r="C2" s="314"/>
      <c r="D2" s="314"/>
      <c r="E2" s="314"/>
      <c r="F2" s="314"/>
      <c r="G2" s="314"/>
      <c r="H2" s="315"/>
      <c r="I2" s="316" t="s">
        <v>172</v>
      </c>
      <c r="J2" s="316"/>
      <c r="K2" s="316"/>
      <c r="L2" s="316"/>
      <c r="M2" s="316"/>
      <c r="N2" s="316"/>
      <c r="O2" s="317"/>
    </row>
    <row r="3" spans="1:23" s="157" customFormat="1" x14ac:dyDescent="0.2">
      <c r="A3" s="242"/>
      <c r="B3" s="82">
        <v>2010</v>
      </c>
      <c r="C3" s="82">
        <v>2011</v>
      </c>
      <c r="D3" s="82">
        <v>2012</v>
      </c>
      <c r="E3" s="82">
        <v>2013</v>
      </c>
      <c r="F3" s="82">
        <v>2014</v>
      </c>
      <c r="G3" s="82">
        <v>2015</v>
      </c>
      <c r="H3" s="82">
        <v>2016</v>
      </c>
      <c r="I3" s="82">
        <v>2010</v>
      </c>
      <c r="J3" s="82">
        <v>2011</v>
      </c>
      <c r="K3" s="82">
        <v>2012</v>
      </c>
      <c r="L3" s="82">
        <v>2013</v>
      </c>
      <c r="M3" s="82">
        <v>2014</v>
      </c>
      <c r="N3" s="82">
        <v>2015</v>
      </c>
      <c r="O3" s="82">
        <v>2016</v>
      </c>
    </row>
    <row r="4" spans="1:23" s="157" customFormat="1" x14ac:dyDescent="0.2">
      <c r="A4" s="158"/>
      <c r="B4" s="159"/>
      <c r="C4" s="159"/>
      <c r="D4" s="159"/>
      <c r="E4" s="159"/>
      <c r="F4" s="6" t="s">
        <v>3</v>
      </c>
      <c r="G4" s="159"/>
      <c r="H4" s="159"/>
      <c r="I4" s="159"/>
      <c r="J4" s="159"/>
      <c r="K4" s="159"/>
      <c r="L4" s="159"/>
      <c r="M4" s="159"/>
      <c r="N4" s="160"/>
      <c r="O4" s="160"/>
    </row>
    <row r="5" spans="1:23" x14ac:dyDescent="0.2">
      <c r="A5" s="8" t="s">
        <v>4</v>
      </c>
      <c r="B5" s="161">
        <v>6.4225699999999994</v>
      </c>
      <c r="C5" s="161">
        <v>3.9260999999999999</v>
      </c>
      <c r="D5" s="161">
        <v>1.9208499999999999</v>
      </c>
      <c r="E5" s="161">
        <v>7.1961899999999996</v>
      </c>
      <c r="F5" s="161">
        <v>2.1059999999999999E-2</v>
      </c>
      <c r="G5" s="161">
        <v>0.02</v>
      </c>
      <c r="H5" s="161">
        <v>0.210483594018295</v>
      </c>
      <c r="I5" s="161">
        <v>97.103250000000003</v>
      </c>
      <c r="J5" s="161">
        <v>29.752080000000003</v>
      </c>
      <c r="K5" s="161">
        <v>10.62581</v>
      </c>
      <c r="L5" s="161">
        <v>7.1877599999999999</v>
      </c>
      <c r="M5" s="161">
        <v>13.037930000000001</v>
      </c>
      <c r="N5" s="161">
        <v>8.94</v>
      </c>
      <c r="O5" s="161">
        <v>7.8321296849825908</v>
      </c>
    </row>
    <row r="6" spans="1:23" x14ac:dyDescent="0.2">
      <c r="A6" s="162" t="s">
        <v>6</v>
      </c>
      <c r="B6" s="17" t="s">
        <v>23</v>
      </c>
      <c r="C6" s="17">
        <v>2.0840000000000001E-2</v>
      </c>
      <c r="D6" s="17">
        <v>0.36054000000000003</v>
      </c>
      <c r="E6" s="17" t="s">
        <v>23</v>
      </c>
      <c r="F6" s="17" t="s">
        <v>23</v>
      </c>
      <c r="G6" s="17">
        <v>0.02</v>
      </c>
      <c r="H6" s="17">
        <v>0</v>
      </c>
      <c r="I6" s="17" t="s">
        <v>23</v>
      </c>
      <c r="J6" s="17">
        <v>3.6123400000000001</v>
      </c>
      <c r="K6" s="17">
        <v>0.15359</v>
      </c>
      <c r="L6" s="17" t="s">
        <v>23</v>
      </c>
      <c r="M6" s="17">
        <v>1.6459999999999999</v>
      </c>
      <c r="N6" s="17">
        <v>2.1059999999999999E-2</v>
      </c>
      <c r="O6" s="17">
        <v>1.1445603959692901E-3</v>
      </c>
      <c r="P6" s="163"/>
    </row>
    <row r="7" spans="1:23" x14ac:dyDescent="0.2">
      <c r="A7" s="162" t="s">
        <v>8</v>
      </c>
      <c r="B7" s="17" t="s">
        <v>23</v>
      </c>
      <c r="C7" s="17">
        <v>5.7454499999999999</v>
      </c>
      <c r="D7" s="17" t="s">
        <v>23</v>
      </c>
      <c r="E7" s="17" t="s">
        <v>23</v>
      </c>
      <c r="F7" s="17" t="s">
        <v>23</v>
      </c>
      <c r="G7" s="17">
        <v>1.68</v>
      </c>
      <c r="H7" s="17">
        <v>0.160972065982805</v>
      </c>
      <c r="I7" s="17" t="s">
        <v>23</v>
      </c>
      <c r="J7" s="17" t="s">
        <v>23</v>
      </c>
      <c r="K7" s="17">
        <v>7.5116700000000005</v>
      </c>
      <c r="L7" s="17">
        <v>2.0849299999999999</v>
      </c>
      <c r="M7" s="17">
        <v>0.92792999999999992</v>
      </c>
      <c r="N7" s="17">
        <v>0.85</v>
      </c>
      <c r="O7" s="17">
        <v>3.5073656439603202</v>
      </c>
    </row>
    <row r="8" spans="1:23" x14ac:dyDescent="0.2">
      <c r="A8" s="162" t="s">
        <v>9</v>
      </c>
      <c r="B8" s="17">
        <v>8.2433499999999995</v>
      </c>
      <c r="C8" s="17">
        <v>10.957780000000001</v>
      </c>
      <c r="D8" s="17">
        <v>23.848140000000001</v>
      </c>
      <c r="E8" s="17">
        <v>17.417740000000002</v>
      </c>
      <c r="F8" s="17">
        <v>22.80884</v>
      </c>
      <c r="G8" s="17">
        <v>13.03</v>
      </c>
      <c r="H8" s="17">
        <v>7.4717799999999999</v>
      </c>
      <c r="I8" s="17" t="s">
        <v>23</v>
      </c>
      <c r="J8" s="17" t="s">
        <v>23</v>
      </c>
      <c r="K8" s="17" t="s">
        <v>23</v>
      </c>
      <c r="L8" s="17" t="s">
        <v>23</v>
      </c>
      <c r="M8" s="17" t="s">
        <v>23</v>
      </c>
      <c r="N8" s="17">
        <v>63.9818</v>
      </c>
      <c r="O8" s="17">
        <v>0</v>
      </c>
    </row>
    <row r="9" spans="1:23" x14ac:dyDescent="0.2">
      <c r="A9" s="162" t="s">
        <v>10</v>
      </c>
      <c r="B9" s="17">
        <v>33.812629999999999</v>
      </c>
      <c r="C9" s="17">
        <v>28.040290000000002</v>
      </c>
      <c r="D9" s="17">
        <v>20.699729999999999</v>
      </c>
      <c r="E9" s="17">
        <v>39.763419999999996</v>
      </c>
      <c r="F9" s="17">
        <v>66.456940000000003</v>
      </c>
      <c r="G9" s="17">
        <v>18.05</v>
      </c>
      <c r="H9" s="17">
        <v>11.403499999999999</v>
      </c>
      <c r="I9" s="17">
        <v>174.29240999999999</v>
      </c>
      <c r="J9" s="17">
        <v>83.29016</v>
      </c>
      <c r="K9" s="17">
        <v>103.54454</v>
      </c>
      <c r="L9" s="17">
        <v>133.13835999999998</v>
      </c>
      <c r="M9" s="17">
        <v>111.91566999999999</v>
      </c>
      <c r="N9" s="17">
        <v>117.35361999999999</v>
      </c>
      <c r="O9" s="17">
        <v>101.986</v>
      </c>
    </row>
    <row r="10" spans="1:23" x14ac:dyDescent="0.2">
      <c r="A10" s="162" t="s">
        <v>11</v>
      </c>
      <c r="B10" s="17">
        <v>0.21045</v>
      </c>
      <c r="C10" s="17">
        <v>0.94784999999999997</v>
      </c>
      <c r="D10" s="17">
        <v>0.63249</v>
      </c>
      <c r="E10" s="17">
        <v>8.0149999999999999E-2</v>
      </c>
      <c r="F10" s="17" t="s">
        <v>23</v>
      </c>
      <c r="G10" s="17">
        <v>0.02</v>
      </c>
      <c r="H10" s="17">
        <v>0</v>
      </c>
      <c r="I10" s="17">
        <v>3.3671700000000002</v>
      </c>
      <c r="J10" s="17">
        <v>2.39758</v>
      </c>
      <c r="K10" s="17">
        <v>5.1480299999999994</v>
      </c>
      <c r="L10" s="17">
        <v>10.39692</v>
      </c>
      <c r="M10" s="17">
        <v>1.7149100000000002</v>
      </c>
      <c r="N10" s="17">
        <v>0.93511642428000008</v>
      </c>
      <c r="O10" s="17">
        <v>3.4148520514103802</v>
      </c>
    </row>
    <row r="11" spans="1:23" x14ac:dyDescent="0.2">
      <c r="A11" s="164" t="s">
        <v>12</v>
      </c>
      <c r="B11" s="165" t="s">
        <v>23</v>
      </c>
      <c r="C11" s="165" t="s">
        <v>23</v>
      </c>
      <c r="D11" s="165">
        <v>4.0420199999999999</v>
      </c>
      <c r="E11" s="165">
        <v>5.0923999999999996</v>
      </c>
      <c r="F11" s="165">
        <v>4.5828299999999995</v>
      </c>
      <c r="G11" s="165">
        <v>5</v>
      </c>
      <c r="H11" s="165">
        <v>0.42100868039811296</v>
      </c>
      <c r="I11" s="165" t="s">
        <v>23</v>
      </c>
      <c r="J11" s="165" t="s">
        <v>23</v>
      </c>
      <c r="K11" s="165">
        <v>52.354879999999994</v>
      </c>
      <c r="L11" s="165">
        <v>35.951309999999999</v>
      </c>
      <c r="M11" s="165">
        <v>41.348959999999998</v>
      </c>
      <c r="N11" s="165">
        <v>39.159258389979499</v>
      </c>
      <c r="O11" s="165">
        <v>46.606225379405601</v>
      </c>
    </row>
    <row r="12" spans="1:23" x14ac:dyDescent="0.2">
      <c r="A12" s="98"/>
      <c r="B12" s="159"/>
      <c r="C12" s="159"/>
      <c r="D12" s="159"/>
      <c r="E12" s="159"/>
      <c r="F12" s="6" t="s">
        <v>13</v>
      </c>
      <c r="G12" s="159"/>
      <c r="H12" s="159" t="s">
        <v>14</v>
      </c>
      <c r="I12" s="159"/>
      <c r="J12" s="159"/>
      <c r="K12" s="159"/>
      <c r="L12" s="159"/>
      <c r="M12" s="159"/>
      <c r="N12" s="99"/>
      <c r="O12" s="99" t="s">
        <v>14</v>
      </c>
    </row>
    <row r="13" spans="1:23" x14ac:dyDescent="0.2">
      <c r="A13" s="8" t="s">
        <v>15</v>
      </c>
      <c r="B13" s="161">
        <v>25.67446</v>
      </c>
      <c r="C13" s="161">
        <v>15.894299999999999</v>
      </c>
      <c r="D13" s="161">
        <v>7.4191700000000003</v>
      </c>
      <c r="E13" s="161">
        <v>8.514899999999999</v>
      </c>
      <c r="F13" s="161">
        <v>15.28073</v>
      </c>
      <c r="G13" s="161">
        <v>8.1217880729336294</v>
      </c>
      <c r="H13" s="161">
        <v>6.3704368668257603</v>
      </c>
      <c r="I13" s="161">
        <v>32.214330000000004</v>
      </c>
      <c r="J13" s="161">
        <v>33.935310000000001</v>
      </c>
      <c r="K13" s="161">
        <v>36.505489999999995</v>
      </c>
      <c r="L13" s="161">
        <v>25.486799999999999</v>
      </c>
      <c r="M13" s="161">
        <v>28.438140000000001</v>
      </c>
      <c r="N13" s="161">
        <v>41.775841626920702</v>
      </c>
      <c r="O13" s="161">
        <v>23.9902036439432</v>
      </c>
    </row>
    <row r="14" spans="1:23" x14ac:dyDescent="0.2">
      <c r="A14" s="162" t="s">
        <v>16</v>
      </c>
      <c r="B14" s="17">
        <v>6.4430299999999994</v>
      </c>
      <c r="C14" s="17">
        <v>4.7178999999999993</v>
      </c>
      <c r="D14" s="17">
        <v>7.5018700000000003</v>
      </c>
      <c r="E14" s="17">
        <v>2.5067399999999997</v>
      </c>
      <c r="F14" s="17">
        <v>1.6886199999999998</v>
      </c>
      <c r="G14" s="17">
        <v>1.0954480764814201</v>
      </c>
      <c r="H14" s="17">
        <v>0.158954493954096</v>
      </c>
      <c r="I14" s="17">
        <v>3.9739499999999999</v>
      </c>
      <c r="J14" s="17" t="s">
        <v>23</v>
      </c>
      <c r="K14" s="17">
        <v>2.8709499999999997</v>
      </c>
      <c r="L14" s="17">
        <v>4.2958400000000001</v>
      </c>
      <c r="M14" s="17">
        <v>5.2368000000000006</v>
      </c>
      <c r="N14" s="17">
        <v>4.3519923957900399</v>
      </c>
      <c r="O14" s="17">
        <v>2.9635632346895098</v>
      </c>
    </row>
    <row r="15" spans="1:23" x14ac:dyDescent="0.2">
      <c r="A15" s="162" t="s">
        <v>78</v>
      </c>
      <c r="B15" s="17">
        <v>0.69384000000000001</v>
      </c>
      <c r="C15" s="17" t="s">
        <v>23</v>
      </c>
      <c r="D15" s="17">
        <v>0.39262999999999998</v>
      </c>
      <c r="E15" s="17">
        <v>0.37361</v>
      </c>
      <c r="F15" s="17">
        <v>0.30226999999999998</v>
      </c>
      <c r="G15" s="17" t="s">
        <v>23</v>
      </c>
      <c r="H15" s="17" t="s">
        <v>23</v>
      </c>
      <c r="I15" s="17">
        <v>0.22259000000000001</v>
      </c>
      <c r="J15" s="17" t="s">
        <v>23</v>
      </c>
      <c r="K15" s="17">
        <v>0.39212999999999998</v>
      </c>
      <c r="L15" s="17">
        <v>0.92018</v>
      </c>
      <c r="M15" s="17">
        <v>0.47624</v>
      </c>
      <c r="N15" s="17" t="s">
        <v>23</v>
      </c>
      <c r="O15" s="17" t="s">
        <v>23</v>
      </c>
    </row>
    <row r="16" spans="1:23" x14ac:dyDescent="0.2">
      <c r="A16" s="162" t="s">
        <v>79</v>
      </c>
      <c r="B16" s="17">
        <v>0.66613</v>
      </c>
      <c r="C16" s="17">
        <v>2.811E-2</v>
      </c>
      <c r="D16" s="17" t="s">
        <v>23</v>
      </c>
      <c r="E16" s="17">
        <v>3.2799999999999999E-3</v>
      </c>
      <c r="F16" s="17">
        <v>1.4857199999999999</v>
      </c>
      <c r="G16" s="17">
        <v>0.99</v>
      </c>
      <c r="H16" s="17">
        <v>1.21203868176935</v>
      </c>
      <c r="I16" s="17">
        <v>1.22136</v>
      </c>
      <c r="J16" s="17" t="s">
        <v>23</v>
      </c>
      <c r="K16" s="17" t="s">
        <v>23</v>
      </c>
      <c r="L16" s="17">
        <v>15.137600000000001</v>
      </c>
      <c r="M16" s="17">
        <v>1.39724</v>
      </c>
      <c r="N16" s="17">
        <v>3.5525002544778599</v>
      </c>
      <c r="O16" s="17">
        <v>3.0900600890691399</v>
      </c>
      <c r="W16" s="2">
        <v>3.84</v>
      </c>
    </row>
    <row r="17" spans="1:23" x14ac:dyDescent="0.2">
      <c r="A17" s="162" t="s">
        <v>18</v>
      </c>
      <c r="B17" s="17">
        <v>57.820250000000001</v>
      </c>
      <c r="C17" s="17">
        <v>33.449620000000003</v>
      </c>
      <c r="D17" s="17">
        <v>11.617059999999999</v>
      </c>
      <c r="E17" s="17">
        <v>21.79054</v>
      </c>
      <c r="F17" s="17">
        <v>29.367360000000001</v>
      </c>
      <c r="G17" s="17">
        <v>33.94</v>
      </c>
      <c r="H17" s="17">
        <v>25.116361621538701</v>
      </c>
      <c r="I17" s="17">
        <v>52.644669999999998</v>
      </c>
      <c r="J17" s="17">
        <v>29.691269999999999</v>
      </c>
      <c r="K17" s="17">
        <v>27.779790000000002</v>
      </c>
      <c r="L17" s="17">
        <v>27.071020000000001</v>
      </c>
      <c r="M17" s="17">
        <v>91.299880000000002</v>
      </c>
      <c r="N17" s="17">
        <v>109.97865629493201</v>
      </c>
      <c r="O17" s="17">
        <v>37.625914520596403</v>
      </c>
      <c r="W17" s="2">
        <v>4.2509999999999999E-2</v>
      </c>
    </row>
    <row r="18" spans="1:23" x14ac:dyDescent="0.2">
      <c r="A18" s="162" t="s">
        <v>19</v>
      </c>
      <c r="B18" s="17">
        <v>3.2938899999999998</v>
      </c>
      <c r="C18" s="17">
        <v>2.1608000000000001</v>
      </c>
      <c r="D18" s="17">
        <v>1.0517100000000001</v>
      </c>
      <c r="E18" s="17">
        <v>1.3761300000000001</v>
      </c>
      <c r="F18" s="17">
        <v>0.72796000000000005</v>
      </c>
      <c r="G18" s="17">
        <v>0.85</v>
      </c>
      <c r="H18" s="17">
        <v>0.92546389499035897</v>
      </c>
      <c r="I18" s="17">
        <v>5.1953399999999998</v>
      </c>
      <c r="J18" s="17">
        <v>4.5490600000000008</v>
      </c>
      <c r="K18" s="17">
        <v>1.8607799999999999</v>
      </c>
      <c r="L18" s="17">
        <v>3.1441999999999997</v>
      </c>
      <c r="M18" s="17">
        <v>2.7545900000000003</v>
      </c>
      <c r="N18" s="17">
        <v>3.3713673420992598</v>
      </c>
      <c r="O18" s="17">
        <v>2.3900626229008499</v>
      </c>
    </row>
    <row r="19" spans="1:23" x14ac:dyDescent="0.2">
      <c r="A19" s="162" t="s">
        <v>20</v>
      </c>
      <c r="B19" s="17">
        <v>8.81813</v>
      </c>
      <c r="C19" s="17">
        <v>3.6942499999999998</v>
      </c>
      <c r="D19" s="17">
        <v>1.17208</v>
      </c>
      <c r="E19" s="17">
        <v>2.1968700000000001</v>
      </c>
      <c r="F19" s="17">
        <v>4.2452299999999994</v>
      </c>
      <c r="G19" s="17">
        <v>3.84</v>
      </c>
      <c r="H19" s="17">
        <v>5.4104120232824799</v>
      </c>
      <c r="I19" s="17" t="s">
        <v>23</v>
      </c>
      <c r="J19" s="17" t="s">
        <v>23</v>
      </c>
      <c r="K19" s="17" t="s">
        <v>23</v>
      </c>
      <c r="L19" s="17" t="s">
        <v>23</v>
      </c>
      <c r="M19" s="17" t="s">
        <v>23</v>
      </c>
      <c r="N19" s="17">
        <v>4.2509999999999999E-2</v>
      </c>
      <c r="O19" s="17">
        <v>1.0000000000000001E-17</v>
      </c>
      <c r="P19" s="18"/>
      <c r="Q19" s="18"/>
      <c r="R19" s="18"/>
      <c r="S19" s="18"/>
      <c r="T19" s="18"/>
      <c r="U19" s="18"/>
    </row>
    <row r="20" spans="1:23" x14ac:dyDescent="0.2">
      <c r="A20" s="162" t="s">
        <v>71</v>
      </c>
      <c r="B20" s="17" t="s">
        <v>23</v>
      </c>
      <c r="C20" s="17" t="s">
        <v>23</v>
      </c>
      <c r="D20" s="17">
        <v>0.85392000000000001</v>
      </c>
      <c r="E20" s="17">
        <v>0.93147999999999997</v>
      </c>
      <c r="F20" s="17">
        <v>0.91562999999999994</v>
      </c>
      <c r="G20" s="17">
        <v>0.71</v>
      </c>
      <c r="H20" s="17">
        <v>0.43527767466179801</v>
      </c>
      <c r="I20" s="17" t="s">
        <v>23</v>
      </c>
      <c r="J20" s="17" t="s">
        <v>23</v>
      </c>
      <c r="K20" s="17">
        <v>4.1679399999999998</v>
      </c>
      <c r="L20" s="17">
        <v>3.4752700000000001</v>
      </c>
      <c r="M20" s="17">
        <v>2.0064600000000001</v>
      </c>
      <c r="N20" s="17">
        <v>9.3021300879871802</v>
      </c>
      <c r="O20" s="17">
        <v>2.7370028916293498</v>
      </c>
    </row>
    <row r="21" spans="1:23" x14ac:dyDescent="0.2">
      <c r="A21" s="162" t="s">
        <v>21</v>
      </c>
      <c r="B21" s="17">
        <v>0.29161999999999999</v>
      </c>
      <c r="C21" s="17">
        <v>0.20611000000000002</v>
      </c>
      <c r="D21" s="17">
        <v>0.58429999999999993</v>
      </c>
      <c r="E21" s="17">
        <v>1.3740699999999999</v>
      </c>
      <c r="F21" s="17">
        <v>0.25512000000000001</v>
      </c>
      <c r="G21" s="17">
        <v>0.11</v>
      </c>
      <c r="H21" s="17">
        <v>0.61306476254021591</v>
      </c>
      <c r="I21" s="17">
        <v>1.3048599999999999</v>
      </c>
      <c r="J21" s="17">
        <v>2.24512</v>
      </c>
      <c r="K21" s="17">
        <v>4.7508299999999997</v>
      </c>
      <c r="L21" s="17">
        <v>2.5658099999999999</v>
      </c>
      <c r="M21" s="17">
        <v>3.1670500000000001</v>
      </c>
      <c r="N21" s="17">
        <v>3.9371226564413302</v>
      </c>
      <c r="O21" s="17">
        <v>2.73621330659731</v>
      </c>
    </row>
    <row r="22" spans="1:23" x14ac:dyDescent="0.2">
      <c r="A22" s="162" t="s">
        <v>22</v>
      </c>
      <c r="B22" s="17">
        <v>30.060400000000001</v>
      </c>
      <c r="C22" s="17">
        <v>16.120270000000001</v>
      </c>
      <c r="D22" s="17">
        <v>5.3540000000000001</v>
      </c>
      <c r="E22" s="17" t="s">
        <v>23</v>
      </c>
      <c r="F22" s="17">
        <v>5.0254700000000003</v>
      </c>
      <c r="G22" s="17">
        <v>17.7</v>
      </c>
      <c r="H22" s="17">
        <v>12.502237106774501</v>
      </c>
      <c r="I22" s="17">
        <v>55.247579999999999</v>
      </c>
      <c r="J22" s="17">
        <v>34.726089999999999</v>
      </c>
      <c r="K22" s="17">
        <v>43.428410000000007</v>
      </c>
      <c r="L22" s="17">
        <v>41.555199999999999</v>
      </c>
      <c r="M22" s="17">
        <v>58.84639</v>
      </c>
      <c r="N22" s="17">
        <v>122.248150674822</v>
      </c>
      <c r="O22" s="17">
        <v>101.98782839250501</v>
      </c>
    </row>
    <row r="23" spans="1:23" x14ac:dyDescent="0.2">
      <c r="A23" s="162" t="s">
        <v>24</v>
      </c>
      <c r="B23" s="17">
        <v>45.390120000000003</v>
      </c>
      <c r="C23" s="17">
        <v>28.764150000000001</v>
      </c>
      <c r="D23" s="17">
        <v>11.24738</v>
      </c>
      <c r="E23" s="17" t="s">
        <v>23</v>
      </c>
      <c r="F23" s="17">
        <v>5.75631</v>
      </c>
      <c r="G23" s="17">
        <v>9.77</v>
      </c>
      <c r="H23" s="17">
        <v>7.1260137650643705</v>
      </c>
      <c r="I23" s="17">
        <v>16.308070000000001</v>
      </c>
      <c r="J23" s="17">
        <v>47.008069999999996</v>
      </c>
      <c r="K23" s="17">
        <v>21.59947</v>
      </c>
      <c r="L23" s="17">
        <v>29.68553</v>
      </c>
      <c r="M23" s="17">
        <v>61.98</v>
      </c>
      <c r="N23" s="17">
        <v>98.429812093030094</v>
      </c>
      <c r="O23" s="17">
        <v>153.90603660089701</v>
      </c>
    </row>
    <row r="24" spans="1:23" x14ac:dyDescent="0.2">
      <c r="A24" s="162" t="s">
        <v>25</v>
      </c>
      <c r="B24" s="17" t="s">
        <v>23</v>
      </c>
      <c r="C24" s="17">
        <v>7.3892199999999999</v>
      </c>
      <c r="D24" s="17">
        <v>3.6693600000000002</v>
      </c>
      <c r="E24" s="17">
        <v>4.8573999999999993</v>
      </c>
      <c r="F24" s="17">
        <v>2.63944</v>
      </c>
      <c r="G24" s="17">
        <v>0.41</v>
      </c>
      <c r="H24" s="17">
        <v>1.7449900828788401</v>
      </c>
      <c r="I24" s="17" t="s">
        <v>23</v>
      </c>
      <c r="J24" s="17">
        <v>0.85151999999999994</v>
      </c>
      <c r="K24" s="17">
        <v>1.1775</v>
      </c>
      <c r="L24" s="17">
        <v>2.4900000000000002</v>
      </c>
      <c r="M24" s="17">
        <v>4.0945</v>
      </c>
      <c r="N24" s="17">
        <v>3.1430848700663803</v>
      </c>
      <c r="O24" s="17">
        <v>2.04892451600643</v>
      </c>
    </row>
    <row r="25" spans="1:23" x14ac:dyDescent="0.2">
      <c r="A25" s="162" t="s">
        <v>26</v>
      </c>
      <c r="B25" s="17">
        <v>1.7030999999999998</v>
      </c>
      <c r="C25" s="17">
        <v>1.0965100000000001</v>
      </c>
      <c r="D25" s="17">
        <v>0.46038000000000001</v>
      </c>
      <c r="E25" s="17">
        <v>0.58922000000000008</v>
      </c>
      <c r="F25" s="17">
        <v>0.6901799999999999</v>
      </c>
      <c r="G25" s="17">
        <v>0.62</v>
      </c>
      <c r="H25" s="17">
        <v>0.39016600986320904</v>
      </c>
      <c r="I25" s="17">
        <v>3.1044499999999999</v>
      </c>
      <c r="J25" s="17">
        <v>3.5023</v>
      </c>
      <c r="K25" s="17">
        <v>2.2872300000000001</v>
      </c>
      <c r="L25" s="17">
        <v>3.4194800000000001</v>
      </c>
      <c r="M25" s="17">
        <v>2.65198</v>
      </c>
      <c r="N25" s="17">
        <v>3.6827054366377201</v>
      </c>
      <c r="O25" s="17">
        <v>2.96988213206689</v>
      </c>
    </row>
    <row r="26" spans="1:23" x14ac:dyDescent="0.2">
      <c r="A26" s="162" t="s">
        <v>27</v>
      </c>
      <c r="B26" s="17">
        <v>0.28097000000000005</v>
      </c>
      <c r="C26" s="17">
        <v>0.15424000000000002</v>
      </c>
      <c r="D26" s="17">
        <v>0.50946000000000002</v>
      </c>
      <c r="E26" s="17">
        <v>1.1829100000000001</v>
      </c>
      <c r="F26" s="17">
        <v>1.6153499999999998</v>
      </c>
      <c r="G26" s="17">
        <v>1.1499999999999999</v>
      </c>
      <c r="H26" s="17">
        <v>0.92677526727829695</v>
      </c>
      <c r="I26" s="17">
        <v>2.3542899999999998</v>
      </c>
      <c r="J26" s="17">
        <v>1.9674400000000001</v>
      </c>
      <c r="K26" s="17">
        <v>7.47675</v>
      </c>
      <c r="L26" s="17">
        <v>3.6171700000000002</v>
      </c>
      <c r="M26" s="17">
        <v>2.84097</v>
      </c>
      <c r="N26" s="17">
        <v>3.2246537963250796</v>
      </c>
      <c r="O26" s="17">
        <v>5.0687811236581704</v>
      </c>
    </row>
    <row r="27" spans="1:23" ht="14.25" x14ac:dyDescent="0.2">
      <c r="A27" s="164" t="s">
        <v>173</v>
      </c>
      <c r="B27" s="165">
        <v>16.07929</v>
      </c>
      <c r="C27" s="165">
        <v>1.8052300000000001</v>
      </c>
      <c r="D27" s="165">
        <v>8.369530000000001</v>
      </c>
      <c r="E27" s="165">
        <v>5.2311099999999993</v>
      </c>
      <c r="F27" s="165">
        <v>6.8378100000000002</v>
      </c>
      <c r="G27" s="165">
        <v>14.28</v>
      </c>
      <c r="H27" s="165">
        <v>7.6295820270187997</v>
      </c>
      <c r="I27" s="165">
        <v>50.70008</v>
      </c>
      <c r="J27" s="165">
        <v>19.916619999999998</v>
      </c>
      <c r="K27" s="165">
        <v>23.8201</v>
      </c>
      <c r="L27" s="165">
        <v>28.767880000000002</v>
      </c>
      <c r="M27" s="165">
        <v>15.900399999999999</v>
      </c>
      <c r="N27" s="165">
        <v>19.028509719604099</v>
      </c>
      <c r="O27" s="165">
        <v>14.635438274001201</v>
      </c>
    </row>
    <row r="28" spans="1:23" x14ac:dyDescent="0.2">
      <c r="A28" s="98"/>
      <c r="B28" s="6"/>
      <c r="C28" s="6"/>
      <c r="D28" s="6"/>
      <c r="E28" s="6"/>
      <c r="F28" s="6" t="s">
        <v>29</v>
      </c>
      <c r="G28" s="6"/>
      <c r="H28" s="6" t="s">
        <v>14</v>
      </c>
      <c r="I28" s="6"/>
      <c r="J28" s="6"/>
      <c r="K28" s="6"/>
      <c r="L28" s="6"/>
      <c r="M28" s="6"/>
      <c r="N28" s="99"/>
      <c r="O28" s="99" t="s">
        <v>14</v>
      </c>
    </row>
    <row r="29" spans="1:23" x14ac:dyDescent="0.2">
      <c r="A29" s="8" t="s">
        <v>31</v>
      </c>
      <c r="B29" s="161">
        <v>9.5E-4</v>
      </c>
      <c r="C29" s="161" t="s">
        <v>23</v>
      </c>
      <c r="D29" s="161" t="s">
        <v>23</v>
      </c>
      <c r="E29" s="161">
        <v>9.0015699999999992</v>
      </c>
      <c r="F29" s="161">
        <v>4.2509999999999999E-2</v>
      </c>
      <c r="G29" s="161">
        <v>4.2509999999999999E-2</v>
      </c>
      <c r="H29" s="161">
        <v>1.6190263510495802E-2</v>
      </c>
      <c r="I29" s="161">
        <v>5.2046400000000004</v>
      </c>
      <c r="J29" s="161">
        <v>4.3049300000000006</v>
      </c>
      <c r="K29" s="161">
        <v>0.12893000000000002</v>
      </c>
      <c r="L29" s="161">
        <v>41.843859999999999</v>
      </c>
      <c r="M29" s="161">
        <v>10.90208</v>
      </c>
      <c r="N29" s="161">
        <v>11.248060581018501</v>
      </c>
      <c r="O29" s="161">
        <v>6.2105204352306598E-2</v>
      </c>
    </row>
    <row r="30" spans="1:23" x14ac:dyDescent="0.2">
      <c r="A30" s="162" t="s">
        <v>32</v>
      </c>
      <c r="B30" s="17">
        <v>18.269279999999998</v>
      </c>
      <c r="C30" s="17">
        <v>24.444970000000001</v>
      </c>
      <c r="D30" s="17">
        <v>0.21649000000000002</v>
      </c>
      <c r="E30" s="17">
        <v>1.7802</v>
      </c>
      <c r="F30" s="17">
        <v>6.5668699999999998</v>
      </c>
      <c r="G30" s="17">
        <v>8.9</v>
      </c>
      <c r="H30" s="17">
        <v>4.3168836548555802</v>
      </c>
      <c r="I30" s="17">
        <v>14.513200000000001</v>
      </c>
      <c r="J30" s="17">
        <v>23.857320000000001</v>
      </c>
      <c r="K30" s="17">
        <v>37.592129999999997</v>
      </c>
      <c r="L30" s="17">
        <v>42.455640000000002</v>
      </c>
      <c r="M30" s="17">
        <v>37.128059999999998</v>
      </c>
      <c r="N30" s="17">
        <v>36.731917333703194</v>
      </c>
      <c r="O30" s="17">
        <v>25.384179388668301</v>
      </c>
    </row>
    <row r="31" spans="1:23" x14ac:dyDescent="0.2">
      <c r="A31" s="162" t="s">
        <v>37</v>
      </c>
      <c r="B31" s="17">
        <v>0.36460999999999999</v>
      </c>
      <c r="C31" s="17">
        <v>0.79852999999999996</v>
      </c>
      <c r="D31" s="17">
        <v>3.0613099999999998</v>
      </c>
      <c r="E31" s="17">
        <v>3.3280599999999998</v>
      </c>
      <c r="F31" s="17">
        <v>4.0116199999999997</v>
      </c>
      <c r="G31" s="17">
        <v>4.2509999999999999E-2</v>
      </c>
      <c r="H31" s="17" t="s">
        <v>23</v>
      </c>
      <c r="I31" s="17" t="s">
        <v>23</v>
      </c>
      <c r="J31" s="17">
        <v>0.38089999999999996</v>
      </c>
      <c r="K31" s="17">
        <v>1.9169400000000001</v>
      </c>
      <c r="L31" s="17">
        <v>5.2423999999999999</v>
      </c>
      <c r="M31" s="17" t="s">
        <v>23</v>
      </c>
      <c r="N31" s="17">
        <v>4.2509999999999999E-2</v>
      </c>
      <c r="O31" s="17" t="s">
        <v>23</v>
      </c>
    </row>
    <row r="32" spans="1:23" x14ac:dyDescent="0.2">
      <c r="A32" s="162" t="s">
        <v>38</v>
      </c>
      <c r="B32" s="17">
        <v>0.37398999999999999</v>
      </c>
      <c r="C32" s="17" t="s">
        <v>23</v>
      </c>
      <c r="D32" s="17" t="s">
        <v>23</v>
      </c>
      <c r="E32" s="17">
        <v>0.54078999999999999</v>
      </c>
      <c r="F32" s="17">
        <v>1.3509500000000001</v>
      </c>
      <c r="G32" s="17">
        <v>0.9</v>
      </c>
      <c r="H32" s="17">
        <v>0.21861540985151201</v>
      </c>
      <c r="I32" s="17">
        <v>2.9052500000000001</v>
      </c>
      <c r="J32" s="17">
        <v>1.0830599999999999</v>
      </c>
      <c r="K32" s="17">
        <v>0.16218000000000002</v>
      </c>
      <c r="L32" s="17">
        <v>0.67928999999999995</v>
      </c>
      <c r="M32" s="17">
        <v>1.40863</v>
      </c>
      <c r="N32" s="17">
        <v>1.70848765475506</v>
      </c>
      <c r="O32" s="17">
        <v>0.50320348864827802</v>
      </c>
    </row>
    <row r="33" spans="1:15" x14ac:dyDescent="0.2">
      <c r="A33" s="162" t="s">
        <v>39</v>
      </c>
      <c r="B33" s="17">
        <v>0.47088999999999998</v>
      </c>
      <c r="C33" s="17" t="s">
        <v>23</v>
      </c>
      <c r="D33" s="17">
        <v>1.57152</v>
      </c>
      <c r="E33" s="17">
        <v>3.032E-2</v>
      </c>
      <c r="F33" s="17">
        <v>4.74831</v>
      </c>
      <c r="G33" s="17">
        <v>18.600000000000001</v>
      </c>
      <c r="H33" s="17">
        <v>13.2332262465538</v>
      </c>
      <c r="I33" s="17">
        <v>18.784549999999999</v>
      </c>
      <c r="J33" s="17" t="s">
        <v>23</v>
      </c>
      <c r="K33" s="17">
        <v>63.870800000000003</v>
      </c>
      <c r="L33" s="17">
        <v>30.852970000000003</v>
      </c>
      <c r="M33" s="17">
        <v>39.240079999999999</v>
      </c>
      <c r="N33" s="17">
        <v>88.012031630107202</v>
      </c>
      <c r="O33" s="17">
        <v>130.15853810661801</v>
      </c>
    </row>
    <row r="34" spans="1:15" x14ac:dyDescent="0.2">
      <c r="A34" s="162" t="s">
        <v>41</v>
      </c>
      <c r="B34" s="17">
        <v>2.8999999999999998E-3</v>
      </c>
      <c r="C34" s="17" t="s">
        <v>23</v>
      </c>
      <c r="D34" s="17" t="s">
        <v>23</v>
      </c>
      <c r="E34" s="17" t="s">
        <v>23</v>
      </c>
      <c r="F34" s="17" t="s">
        <v>23</v>
      </c>
      <c r="G34" s="17">
        <v>4.2509999999999999E-2</v>
      </c>
      <c r="H34" s="17">
        <v>0</v>
      </c>
      <c r="I34" s="17">
        <v>3.02623</v>
      </c>
      <c r="J34" s="17">
        <v>10.866290000000001</v>
      </c>
      <c r="K34" s="17">
        <v>9.3912999999999993</v>
      </c>
      <c r="L34" s="17">
        <v>9.0626800000000003</v>
      </c>
      <c r="M34" s="17">
        <v>16.126799999999999</v>
      </c>
      <c r="N34" s="17">
        <v>22.8192116062874</v>
      </c>
      <c r="O34" s="17">
        <v>8.1439437798768797</v>
      </c>
    </row>
    <row r="35" spans="1:15" x14ac:dyDescent="0.2">
      <c r="A35" s="162" t="s">
        <v>43</v>
      </c>
      <c r="B35" s="17">
        <v>19.943650000000002</v>
      </c>
      <c r="C35" s="17" t="s">
        <v>23</v>
      </c>
      <c r="D35" s="17" t="s">
        <v>23</v>
      </c>
      <c r="E35" s="17">
        <v>24.556979999999999</v>
      </c>
      <c r="F35" s="17">
        <v>26.21612</v>
      </c>
      <c r="G35" s="17" t="s">
        <v>23</v>
      </c>
      <c r="H35" s="17">
        <v>7.7353095589540501</v>
      </c>
      <c r="I35" s="17">
        <v>40.935070000000003</v>
      </c>
      <c r="J35" s="17" t="s">
        <v>23</v>
      </c>
      <c r="K35" s="17" t="s">
        <v>23</v>
      </c>
      <c r="L35" s="17">
        <v>24.36544</v>
      </c>
      <c r="M35" s="17">
        <v>38.497099999999996</v>
      </c>
      <c r="N35" s="17" t="s">
        <v>23</v>
      </c>
      <c r="O35" s="17">
        <v>26.454519212104199</v>
      </c>
    </row>
    <row r="36" spans="1:15" x14ac:dyDescent="0.2">
      <c r="A36" s="162" t="s">
        <v>48</v>
      </c>
      <c r="B36" s="17">
        <v>0.11343</v>
      </c>
      <c r="C36" s="17" t="s">
        <v>23</v>
      </c>
      <c r="D36" s="17" t="s">
        <v>23</v>
      </c>
      <c r="E36" s="17">
        <v>0.72067999999999999</v>
      </c>
      <c r="F36" s="17">
        <v>5.6463000000000001</v>
      </c>
      <c r="G36" s="17">
        <v>6.7</v>
      </c>
      <c r="H36" s="17">
        <v>7.8980074151533897</v>
      </c>
      <c r="I36" s="17">
        <v>2.2975400000000001</v>
      </c>
      <c r="J36" s="17">
        <v>8.5580000000000003E-2</v>
      </c>
      <c r="K36" s="17" t="s">
        <v>23</v>
      </c>
      <c r="L36" s="17" t="s">
        <v>23</v>
      </c>
      <c r="M36" s="17" t="s">
        <v>23</v>
      </c>
      <c r="N36" s="17">
        <v>4.2509999999999999E-2</v>
      </c>
      <c r="O36" s="17">
        <v>6.6278792163800899</v>
      </c>
    </row>
    <row r="37" spans="1:15" x14ac:dyDescent="0.2">
      <c r="A37" s="162" t="s">
        <v>73</v>
      </c>
      <c r="B37" s="17">
        <v>2.7994599999999998</v>
      </c>
      <c r="C37" s="17">
        <v>1.0811999999999999</v>
      </c>
      <c r="D37" s="17">
        <v>0.39629999999999999</v>
      </c>
      <c r="E37" s="17">
        <v>1.31552</v>
      </c>
      <c r="F37" s="17">
        <v>1.7840799999999999</v>
      </c>
      <c r="G37" s="17">
        <v>1.2</v>
      </c>
      <c r="H37" s="17">
        <v>1.29262398081106</v>
      </c>
      <c r="I37" s="17">
        <v>3.8027699999999998</v>
      </c>
      <c r="J37" s="17">
        <v>5.5185699999999995</v>
      </c>
      <c r="K37" s="17">
        <v>2.3135700000000003</v>
      </c>
      <c r="L37" s="17">
        <v>1.8210200000000001</v>
      </c>
      <c r="M37" s="17">
        <v>1.8933</v>
      </c>
      <c r="N37" s="17">
        <v>1.9330064720621298</v>
      </c>
      <c r="O37" s="17">
        <v>1.64070906419825</v>
      </c>
    </row>
    <row r="38" spans="1:15" x14ac:dyDescent="0.2">
      <c r="A38" s="164" t="s">
        <v>87</v>
      </c>
      <c r="B38" s="165">
        <v>1.0571400000000002</v>
      </c>
      <c r="C38" s="165">
        <v>0.46050999999999997</v>
      </c>
      <c r="D38" s="165">
        <v>1.42008</v>
      </c>
      <c r="E38" s="165">
        <v>0.52312999999999998</v>
      </c>
      <c r="F38" s="165">
        <v>6.7232500000000002</v>
      </c>
      <c r="G38" s="165">
        <v>1.1000000000000001</v>
      </c>
      <c r="H38" s="165">
        <v>0.74512545837620603</v>
      </c>
      <c r="I38" s="165">
        <v>2.666E-2</v>
      </c>
      <c r="J38" s="165">
        <v>1.1887399999999999</v>
      </c>
      <c r="K38" s="165">
        <v>1.9629400000000001</v>
      </c>
      <c r="L38" s="165">
        <v>5.3329999999999995E-2</v>
      </c>
      <c r="M38" s="165">
        <v>1.55097</v>
      </c>
      <c r="N38" s="165">
        <v>0.61979177840953303</v>
      </c>
      <c r="O38" s="165">
        <v>0.23328536806261801</v>
      </c>
    </row>
    <row r="39" spans="1:15" ht="12.75" x14ac:dyDescent="0.2">
      <c r="A39" s="218" t="s">
        <v>249</v>
      </c>
      <c r="B39" s="229"/>
      <c r="C39" s="229"/>
      <c r="D39" s="229"/>
      <c r="E39" s="229"/>
      <c r="F39" s="229"/>
      <c r="G39" s="229"/>
      <c r="H39" s="229"/>
      <c r="I39" s="229"/>
      <c r="J39" s="229"/>
      <c r="K39" s="229"/>
      <c r="L39" s="229"/>
      <c r="M39" s="229"/>
      <c r="N39" s="229"/>
      <c r="O39" s="229"/>
    </row>
    <row r="40" spans="1:15" s="56" customFormat="1" ht="81.75" customHeight="1" x14ac:dyDescent="0.2">
      <c r="A40" s="303" t="s">
        <v>257</v>
      </c>
      <c r="B40" s="303"/>
      <c r="C40" s="303"/>
      <c r="D40" s="303"/>
      <c r="E40" s="303"/>
      <c r="F40" s="303"/>
      <c r="G40" s="303"/>
      <c r="H40" s="303"/>
      <c r="I40" s="303"/>
      <c r="J40" s="303"/>
      <c r="K40" s="303"/>
      <c r="L40" s="303"/>
      <c r="M40" s="303"/>
      <c r="N40" s="303"/>
      <c r="O40" s="303"/>
    </row>
    <row r="41" spans="1:15" s="59" customFormat="1" ht="15.75" customHeight="1" x14ac:dyDescent="0.25">
      <c r="A41" s="215" t="s">
        <v>56</v>
      </c>
      <c r="B41" s="231"/>
      <c r="C41" s="231"/>
      <c r="D41" s="231"/>
      <c r="E41" s="231"/>
      <c r="F41" s="231"/>
      <c r="G41" s="232"/>
      <c r="H41" s="232"/>
      <c r="I41" s="232"/>
      <c r="J41" s="232"/>
      <c r="K41" s="232"/>
      <c r="L41" s="232"/>
      <c r="M41" s="232"/>
      <c r="N41" s="232"/>
      <c r="O41" s="232"/>
    </row>
  </sheetData>
  <mergeCells count="5">
    <mergeCell ref="A1:M1"/>
    <mergeCell ref="A2:A3"/>
    <mergeCell ref="B2:H2"/>
    <mergeCell ref="I2:O2"/>
    <mergeCell ref="A40:O40"/>
  </mergeCells>
  <pageMargins left="0.7" right="0.7" top="0.32" bottom="0.4"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4"/>
  <sheetViews>
    <sheetView workbookViewId="0">
      <selection activeCell="X10" sqref="X10"/>
    </sheetView>
  </sheetViews>
  <sheetFormatPr defaultColWidth="9.140625" defaultRowHeight="12" x14ac:dyDescent="0.2"/>
  <cols>
    <col min="1" max="1" width="30.85546875" style="2" customWidth="1"/>
    <col min="2" max="2" width="11" style="2" customWidth="1"/>
    <col min="3" max="9" width="7.5703125" style="2" customWidth="1"/>
    <col min="10" max="16384" width="9.140625" style="2"/>
  </cols>
  <sheetData>
    <row r="1" spans="1:22" x14ac:dyDescent="0.2">
      <c r="A1" s="318" t="s">
        <v>174</v>
      </c>
      <c r="B1" s="318"/>
      <c r="C1" s="318"/>
      <c r="D1" s="318"/>
      <c r="E1" s="318"/>
      <c r="F1" s="318"/>
      <c r="G1" s="318"/>
      <c r="H1" s="167"/>
      <c r="I1" s="167"/>
    </row>
    <row r="2" spans="1:22" x14ac:dyDescent="0.2">
      <c r="A2" s="168" t="s">
        <v>175</v>
      </c>
      <c r="B2" s="169" t="s">
        <v>119</v>
      </c>
      <c r="C2" s="3">
        <v>2010</v>
      </c>
      <c r="D2" s="3">
        <v>2011</v>
      </c>
      <c r="E2" s="3">
        <v>2012</v>
      </c>
      <c r="F2" s="3">
        <v>2013</v>
      </c>
      <c r="G2" s="3">
        <v>2014</v>
      </c>
      <c r="H2" s="3">
        <v>2015</v>
      </c>
      <c r="I2" s="3">
        <v>2016</v>
      </c>
    </row>
    <row r="3" spans="1:22" x14ac:dyDescent="0.2">
      <c r="A3" s="170"/>
      <c r="B3" s="154"/>
      <c r="C3" s="171"/>
      <c r="D3" s="171" t="s">
        <v>176</v>
      </c>
      <c r="E3" s="171"/>
      <c r="F3" s="171"/>
      <c r="G3" s="171"/>
      <c r="H3" s="172"/>
      <c r="I3" s="172"/>
    </row>
    <row r="4" spans="1:22" x14ac:dyDescent="0.2">
      <c r="A4" s="8" t="s">
        <v>177</v>
      </c>
      <c r="B4" s="8" t="s">
        <v>124</v>
      </c>
      <c r="C4" s="161">
        <v>20.59</v>
      </c>
      <c r="D4" s="161">
        <v>24.88</v>
      </c>
      <c r="E4" s="161">
        <v>21.84</v>
      </c>
      <c r="F4" s="161">
        <v>20.59</v>
      </c>
      <c r="G4" s="161">
        <v>25.2</v>
      </c>
      <c r="H4" s="161">
        <v>24.03</v>
      </c>
      <c r="I4" s="161">
        <v>26.78</v>
      </c>
    </row>
    <row r="5" spans="1:22" x14ac:dyDescent="0.2">
      <c r="A5" s="162" t="s">
        <v>178</v>
      </c>
      <c r="B5" s="162" t="s">
        <v>179</v>
      </c>
      <c r="C5" s="17">
        <v>16.25</v>
      </c>
      <c r="D5" s="17">
        <v>21.13</v>
      </c>
      <c r="E5" s="17">
        <v>12.3</v>
      </c>
      <c r="F5" s="17">
        <v>10.4</v>
      </c>
      <c r="G5" s="17">
        <v>10.96</v>
      </c>
      <c r="H5" s="173">
        <v>15.54</v>
      </c>
      <c r="I5" s="173">
        <v>12.83</v>
      </c>
    </row>
    <row r="6" spans="1:22" x14ac:dyDescent="0.2">
      <c r="A6" s="162" t="s">
        <v>180</v>
      </c>
      <c r="B6" s="162" t="s">
        <v>128</v>
      </c>
      <c r="C6" s="17">
        <v>23.17</v>
      </c>
      <c r="D6" s="17">
        <v>26.13</v>
      </c>
      <c r="E6" s="17">
        <v>18.489999999999998</v>
      </c>
      <c r="F6" s="17">
        <v>24.95</v>
      </c>
      <c r="G6" s="17">
        <v>34.450000000000003</v>
      </c>
      <c r="H6" s="173">
        <v>13.64</v>
      </c>
      <c r="I6" s="200">
        <v>14</v>
      </c>
    </row>
    <row r="7" spans="1:22" x14ac:dyDescent="0.2">
      <c r="A7" s="162" t="s">
        <v>181</v>
      </c>
      <c r="B7" s="162" t="s">
        <v>179</v>
      </c>
      <c r="C7" s="17">
        <v>19.84</v>
      </c>
      <c r="D7" s="17">
        <v>25.35</v>
      </c>
      <c r="E7" s="17">
        <v>15.5</v>
      </c>
      <c r="F7" s="17">
        <v>12.55</v>
      </c>
      <c r="G7" s="17">
        <v>14.29</v>
      </c>
      <c r="H7" s="173">
        <v>16.96</v>
      </c>
      <c r="I7" s="173">
        <v>16.13</v>
      </c>
    </row>
    <row r="8" spans="1:22" x14ac:dyDescent="0.2">
      <c r="A8" s="162" t="s">
        <v>182</v>
      </c>
      <c r="B8" s="162" t="s">
        <v>179</v>
      </c>
      <c r="C8" s="17">
        <v>18.14</v>
      </c>
      <c r="D8" s="17">
        <v>23.4</v>
      </c>
      <c r="E8" s="17">
        <v>13.28</v>
      </c>
      <c r="F8" s="17">
        <v>11.35</v>
      </c>
      <c r="G8" s="17">
        <v>11.44</v>
      </c>
      <c r="H8" s="173">
        <v>15.59</v>
      </c>
      <c r="I8" s="173">
        <v>13.32</v>
      </c>
    </row>
    <row r="9" spans="1:22" x14ac:dyDescent="0.2">
      <c r="A9" s="164" t="s">
        <v>183</v>
      </c>
      <c r="B9" s="164" t="s">
        <v>125</v>
      </c>
      <c r="C9" s="165">
        <v>13</v>
      </c>
      <c r="D9" s="165">
        <v>18.43</v>
      </c>
      <c r="E9" s="165">
        <v>12.28</v>
      </c>
      <c r="F9" s="165">
        <v>10.02</v>
      </c>
      <c r="G9" s="165">
        <v>10.33</v>
      </c>
      <c r="H9" s="174">
        <v>14.41</v>
      </c>
      <c r="I9" s="174">
        <v>12.7</v>
      </c>
    </row>
    <row r="10" spans="1:22" x14ac:dyDescent="0.2">
      <c r="A10" s="98"/>
      <c r="B10" s="171"/>
      <c r="C10" s="171"/>
      <c r="D10" s="171" t="s">
        <v>13</v>
      </c>
      <c r="E10" s="171"/>
      <c r="F10" s="171"/>
      <c r="G10" s="171"/>
      <c r="H10" s="154"/>
      <c r="I10" s="99"/>
    </row>
    <row r="11" spans="1:22" x14ac:dyDescent="0.2">
      <c r="A11" s="8" t="s">
        <v>184</v>
      </c>
      <c r="B11" s="8" t="s">
        <v>185</v>
      </c>
      <c r="C11" s="161">
        <v>8.74</v>
      </c>
      <c r="D11" s="161">
        <v>11.48</v>
      </c>
      <c r="E11" s="161">
        <v>7.34</v>
      </c>
      <c r="F11" s="161">
        <v>9</v>
      </c>
      <c r="G11" s="161">
        <v>8.2799999999999994</v>
      </c>
      <c r="H11" s="175">
        <v>11.36</v>
      </c>
      <c r="I11" s="175">
        <v>8.89</v>
      </c>
    </row>
    <row r="12" spans="1:22" x14ac:dyDescent="0.2">
      <c r="A12" s="162" t="s">
        <v>186</v>
      </c>
      <c r="B12" s="162" t="s">
        <v>187</v>
      </c>
      <c r="C12" s="17">
        <v>17.05</v>
      </c>
      <c r="D12" s="17">
        <v>18.34</v>
      </c>
      <c r="E12" s="17">
        <v>14.32</v>
      </c>
      <c r="F12" s="17">
        <v>23.26</v>
      </c>
      <c r="G12" s="17">
        <v>12.91</v>
      </c>
      <c r="H12" s="173">
        <v>20.86</v>
      </c>
      <c r="I12" s="173">
        <v>18.940000000000001</v>
      </c>
    </row>
    <row r="13" spans="1:22" x14ac:dyDescent="0.2">
      <c r="A13" s="162" t="s">
        <v>188</v>
      </c>
      <c r="B13" s="162" t="s">
        <v>189</v>
      </c>
      <c r="C13" s="17">
        <v>31.32</v>
      </c>
      <c r="D13" s="17">
        <v>35.83</v>
      </c>
      <c r="E13" s="17">
        <v>27.62</v>
      </c>
      <c r="F13" s="17">
        <v>19.41</v>
      </c>
      <c r="G13" s="17">
        <v>38.54</v>
      </c>
      <c r="H13" s="173">
        <v>17.420000000000002</v>
      </c>
      <c r="I13" s="173">
        <v>14.34</v>
      </c>
    </row>
    <row r="14" spans="1:22" x14ac:dyDescent="0.2">
      <c r="A14" s="162" t="s">
        <v>190</v>
      </c>
      <c r="B14" s="162" t="s">
        <v>191</v>
      </c>
      <c r="C14" s="17">
        <v>30.09</v>
      </c>
      <c r="D14" s="17">
        <v>28.36</v>
      </c>
      <c r="E14" s="17">
        <v>28.28</v>
      </c>
      <c r="F14" s="17">
        <v>19.09</v>
      </c>
      <c r="G14" s="17">
        <v>18.62</v>
      </c>
      <c r="H14" s="173">
        <v>12.84</v>
      </c>
      <c r="I14" s="173">
        <v>12.43</v>
      </c>
    </row>
    <row r="15" spans="1:22" x14ac:dyDescent="0.2">
      <c r="A15" s="162" t="s">
        <v>192</v>
      </c>
      <c r="B15" s="162" t="s">
        <v>137</v>
      </c>
      <c r="C15" s="17">
        <v>17.649999999999999</v>
      </c>
      <c r="D15" s="17">
        <v>22.68</v>
      </c>
      <c r="E15" s="17">
        <v>15.91</v>
      </c>
      <c r="F15" s="17">
        <v>24.02</v>
      </c>
      <c r="G15" s="17">
        <v>19</v>
      </c>
      <c r="H15" s="173">
        <v>21.53</v>
      </c>
      <c r="I15" s="173">
        <v>27.29</v>
      </c>
    </row>
    <row r="16" spans="1:22" x14ac:dyDescent="0.2">
      <c r="A16" s="162" t="s">
        <v>193</v>
      </c>
      <c r="B16" s="162" t="s">
        <v>135</v>
      </c>
      <c r="C16" s="17">
        <v>9.25</v>
      </c>
      <c r="D16" s="17">
        <v>10.01</v>
      </c>
      <c r="E16" s="17">
        <v>8.48</v>
      </c>
      <c r="F16" s="17">
        <v>8.8699999999999992</v>
      </c>
      <c r="G16" s="17">
        <v>7.58</v>
      </c>
      <c r="H16" s="173">
        <v>8.48</v>
      </c>
      <c r="I16" s="173">
        <v>10.47</v>
      </c>
      <c r="V16" s="2">
        <v>11.52</v>
      </c>
    </row>
    <row r="17" spans="1:20" x14ac:dyDescent="0.2">
      <c r="A17" s="162" t="s">
        <v>194</v>
      </c>
      <c r="B17" s="162" t="s">
        <v>131</v>
      </c>
      <c r="C17" s="17">
        <v>15.99</v>
      </c>
      <c r="D17" s="17">
        <v>19.62</v>
      </c>
      <c r="E17" s="17">
        <v>12.28</v>
      </c>
      <c r="F17" s="17">
        <v>12.52</v>
      </c>
      <c r="G17" s="17">
        <v>11.27</v>
      </c>
      <c r="H17" s="173">
        <v>17.21</v>
      </c>
      <c r="I17" s="173">
        <v>14.65</v>
      </c>
    </row>
    <row r="18" spans="1:20" x14ac:dyDescent="0.2">
      <c r="A18" s="162" t="s">
        <v>195</v>
      </c>
      <c r="B18" s="162" t="s">
        <v>136</v>
      </c>
      <c r="C18" s="17">
        <v>21.19</v>
      </c>
      <c r="D18" s="17">
        <v>25.19</v>
      </c>
      <c r="E18" s="17">
        <v>17.600000000000001</v>
      </c>
      <c r="F18" s="17">
        <v>14.15</v>
      </c>
      <c r="G18" s="17">
        <v>14.61</v>
      </c>
      <c r="H18" s="173">
        <v>39.29</v>
      </c>
      <c r="I18" s="173">
        <v>23.53</v>
      </c>
    </row>
    <row r="19" spans="1:20" x14ac:dyDescent="0.2">
      <c r="A19" s="162" t="s">
        <v>196</v>
      </c>
      <c r="B19" s="176" t="s">
        <v>136</v>
      </c>
      <c r="C19" s="17">
        <v>17.55</v>
      </c>
      <c r="D19" s="17">
        <v>21.41</v>
      </c>
      <c r="E19" s="17">
        <v>14.17</v>
      </c>
      <c r="F19" s="17">
        <v>12.25</v>
      </c>
      <c r="G19" s="17">
        <v>11.52</v>
      </c>
      <c r="H19" s="176">
        <v>42.03</v>
      </c>
      <c r="I19" s="176">
        <v>30.34</v>
      </c>
      <c r="J19" s="18"/>
      <c r="K19" s="18"/>
      <c r="L19" s="18"/>
      <c r="M19" s="18"/>
      <c r="N19" s="18"/>
      <c r="O19" s="18"/>
      <c r="P19" s="18"/>
      <c r="Q19" s="18"/>
      <c r="R19" s="18"/>
      <c r="S19" s="18"/>
      <c r="T19" s="18"/>
    </row>
    <row r="20" spans="1:20" x14ac:dyDescent="0.2">
      <c r="A20" s="162" t="s">
        <v>197</v>
      </c>
      <c r="B20" s="162" t="s">
        <v>198</v>
      </c>
      <c r="C20" s="17">
        <v>24.04</v>
      </c>
      <c r="D20" s="17">
        <v>27.57</v>
      </c>
      <c r="E20" s="17">
        <v>20.07</v>
      </c>
      <c r="F20" s="17">
        <v>16.05</v>
      </c>
      <c r="G20" s="17">
        <v>23.81</v>
      </c>
      <c r="H20" s="173">
        <v>14.56</v>
      </c>
      <c r="I20" s="173">
        <v>14.67</v>
      </c>
    </row>
    <row r="21" spans="1:20" x14ac:dyDescent="0.2">
      <c r="A21" s="162" t="s">
        <v>199</v>
      </c>
      <c r="B21" s="162" t="s">
        <v>200</v>
      </c>
      <c r="C21" s="17">
        <v>22.44</v>
      </c>
      <c r="D21" s="17">
        <v>22.13</v>
      </c>
      <c r="E21" s="17">
        <v>17.29</v>
      </c>
      <c r="F21" s="17">
        <v>16.920000000000002</v>
      </c>
      <c r="G21" s="17">
        <v>20.07</v>
      </c>
      <c r="H21" s="173">
        <v>12.89</v>
      </c>
      <c r="I21" s="173">
        <v>14.42</v>
      </c>
    </row>
    <row r="22" spans="1:20" x14ac:dyDescent="0.2">
      <c r="A22" s="164" t="s">
        <v>201</v>
      </c>
      <c r="B22" s="164" t="s">
        <v>134</v>
      </c>
      <c r="C22" s="165">
        <v>23.76</v>
      </c>
      <c r="D22" s="165">
        <v>28.99</v>
      </c>
      <c r="E22" s="165">
        <v>20.95</v>
      </c>
      <c r="F22" s="165">
        <v>16.32</v>
      </c>
      <c r="G22" s="165">
        <v>16.37</v>
      </c>
      <c r="H22" s="174">
        <v>15.91</v>
      </c>
      <c r="I22" s="174">
        <v>13.4</v>
      </c>
    </row>
    <row r="23" spans="1:20" x14ac:dyDescent="0.2">
      <c r="A23" s="98"/>
      <c r="B23" s="171"/>
      <c r="C23" s="171"/>
      <c r="D23" s="171" t="s">
        <v>29</v>
      </c>
      <c r="E23" s="171"/>
      <c r="F23" s="171"/>
      <c r="G23" s="171"/>
      <c r="H23" s="154"/>
      <c r="I23" s="99"/>
    </row>
    <row r="24" spans="1:20" x14ac:dyDescent="0.2">
      <c r="A24" s="8" t="s">
        <v>202</v>
      </c>
      <c r="B24" s="8" t="s">
        <v>203</v>
      </c>
      <c r="C24" s="161">
        <v>20.13</v>
      </c>
      <c r="D24" s="161">
        <v>23.19</v>
      </c>
      <c r="E24" s="161">
        <v>16.170000000000002</v>
      </c>
      <c r="F24" s="161">
        <v>12.97</v>
      </c>
      <c r="G24" s="161">
        <v>14.12</v>
      </c>
      <c r="H24" s="175">
        <v>21.55</v>
      </c>
      <c r="I24" s="175">
        <v>19.29</v>
      </c>
    </row>
    <row r="25" spans="1:20" x14ac:dyDescent="0.2">
      <c r="A25" s="162" t="s">
        <v>204</v>
      </c>
      <c r="B25" s="162" t="s">
        <v>146</v>
      </c>
      <c r="C25" s="17">
        <v>36.72</v>
      </c>
      <c r="D25" s="17">
        <v>21.39</v>
      </c>
      <c r="E25" s="17">
        <v>17.91</v>
      </c>
      <c r="F25" s="17">
        <v>12.25</v>
      </c>
      <c r="G25" s="17">
        <v>13.04</v>
      </c>
      <c r="H25" s="173">
        <v>22.76</v>
      </c>
      <c r="I25" s="173">
        <v>21.3</v>
      </c>
    </row>
    <row r="26" spans="1:20" x14ac:dyDescent="0.2">
      <c r="A26" s="162" t="s">
        <v>205</v>
      </c>
      <c r="B26" s="162" t="s">
        <v>147</v>
      </c>
      <c r="C26" s="17">
        <v>15.49</v>
      </c>
      <c r="D26" s="17">
        <v>19.079999999999998</v>
      </c>
      <c r="E26" s="17">
        <v>12</v>
      </c>
      <c r="F26" s="17">
        <v>12.19</v>
      </c>
      <c r="G26" s="17">
        <v>10.96</v>
      </c>
      <c r="H26" s="173">
        <v>23.85</v>
      </c>
      <c r="I26" s="173">
        <v>21.34</v>
      </c>
    </row>
    <row r="27" spans="1:20" x14ac:dyDescent="0.2">
      <c r="A27" s="162" t="s">
        <v>206</v>
      </c>
      <c r="B27" s="162" t="s">
        <v>207</v>
      </c>
      <c r="C27" s="17">
        <v>11.7</v>
      </c>
      <c r="D27" s="17">
        <v>22.31</v>
      </c>
      <c r="E27" s="17">
        <v>9.5500000000000007</v>
      </c>
      <c r="F27" s="17">
        <v>14.51</v>
      </c>
      <c r="G27" s="17">
        <v>11.41</v>
      </c>
      <c r="H27" s="173">
        <v>23.42</v>
      </c>
      <c r="I27" s="173">
        <v>22.14</v>
      </c>
    </row>
    <row r="28" spans="1:20" x14ac:dyDescent="0.2">
      <c r="A28" s="177" t="s">
        <v>208</v>
      </c>
      <c r="B28" s="162" t="s">
        <v>209</v>
      </c>
      <c r="C28" s="17">
        <v>15.18</v>
      </c>
      <c r="D28" s="17">
        <v>18.71</v>
      </c>
      <c r="E28" s="17">
        <v>15.85</v>
      </c>
      <c r="F28" s="17">
        <v>12.19</v>
      </c>
      <c r="G28" s="17">
        <v>15.8</v>
      </c>
      <c r="H28" s="173">
        <v>17.43</v>
      </c>
      <c r="I28" s="173">
        <v>17.13</v>
      </c>
    </row>
    <row r="29" spans="1:20" x14ac:dyDescent="0.2">
      <c r="A29" s="162" t="s">
        <v>210</v>
      </c>
      <c r="B29" s="162" t="s">
        <v>151</v>
      </c>
      <c r="C29" s="17">
        <v>18.260000000000002</v>
      </c>
      <c r="D29" s="17">
        <v>25.73</v>
      </c>
      <c r="E29" s="17">
        <v>16.88</v>
      </c>
      <c r="F29" s="17">
        <v>15.37</v>
      </c>
      <c r="G29" s="17">
        <v>14.3</v>
      </c>
      <c r="H29" s="173">
        <v>25.76</v>
      </c>
      <c r="I29" s="173">
        <v>31.2</v>
      </c>
    </row>
    <row r="30" spans="1:20" x14ac:dyDescent="0.2">
      <c r="A30" s="162" t="s">
        <v>211</v>
      </c>
      <c r="B30" s="162" t="s">
        <v>164</v>
      </c>
      <c r="C30" s="17">
        <v>8.74</v>
      </c>
      <c r="D30" s="17">
        <v>11.48</v>
      </c>
      <c r="E30" s="17">
        <v>7.34</v>
      </c>
      <c r="F30" s="17">
        <v>9</v>
      </c>
      <c r="G30" s="17">
        <v>8.2799999999999994</v>
      </c>
      <c r="H30" s="173">
        <v>22</v>
      </c>
      <c r="I30" s="173">
        <v>26.16</v>
      </c>
    </row>
    <row r="31" spans="1:20" x14ac:dyDescent="0.2">
      <c r="A31" s="162" t="s">
        <v>212</v>
      </c>
      <c r="B31" s="162" t="s">
        <v>165</v>
      </c>
      <c r="C31" s="17">
        <v>19.52</v>
      </c>
      <c r="D31" s="17">
        <v>28.13</v>
      </c>
      <c r="E31" s="17">
        <v>19.36</v>
      </c>
      <c r="F31" s="17">
        <v>13.19</v>
      </c>
      <c r="G31" s="17">
        <v>14.04</v>
      </c>
      <c r="H31" s="173">
        <v>20.16</v>
      </c>
      <c r="I31" s="173">
        <v>21.66</v>
      </c>
    </row>
    <row r="32" spans="1:20" x14ac:dyDescent="0.2">
      <c r="A32" s="162" t="s">
        <v>213</v>
      </c>
      <c r="B32" s="162" t="s">
        <v>166</v>
      </c>
      <c r="C32" s="17">
        <v>13.47</v>
      </c>
      <c r="D32" s="17">
        <v>18.2</v>
      </c>
      <c r="E32" s="17">
        <v>11.67</v>
      </c>
      <c r="F32" s="17">
        <v>10.19</v>
      </c>
      <c r="G32" s="17">
        <v>8.75</v>
      </c>
      <c r="H32" s="173">
        <v>21.12</v>
      </c>
      <c r="I32" s="173">
        <v>16.78</v>
      </c>
    </row>
    <row r="33" spans="1:9" s="156" customFormat="1" ht="25.5" customHeight="1" x14ac:dyDescent="0.25">
      <c r="A33" s="319" t="s">
        <v>247</v>
      </c>
      <c r="B33" s="319"/>
      <c r="C33" s="319"/>
      <c r="D33" s="319"/>
      <c r="E33" s="319"/>
      <c r="F33" s="319"/>
      <c r="G33" s="319"/>
      <c r="H33" s="319"/>
      <c r="I33" s="319"/>
    </row>
    <row r="34" spans="1:9" s="157" customFormat="1" x14ac:dyDescent="0.2">
      <c r="A34" s="178" t="s">
        <v>214</v>
      </c>
      <c r="B34" s="178"/>
    </row>
  </sheetData>
  <mergeCells count="2">
    <mergeCell ref="A1:G1"/>
    <mergeCell ref="A33:I33"/>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4"/>
  <sheetViews>
    <sheetView workbookViewId="0">
      <selection activeCell="O17" sqref="O17"/>
    </sheetView>
  </sheetViews>
  <sheetFormatPr defaultColWidth="9.140625" defaultRowHeight="12" x14ac:dyDescent="0.2"/>
  <cols>
    <col min="1" max="1" width="29.28515625" style="2" customWidth="1"/>
    <col min="2" max="2" width="8" style="2" customWidth="1"/>
    <col min="3" max="3" width="7.28515625" style="2" customWidth="1"/>
    <col min="4" max="4" width="6.85546875" style="2" customWidth="1"/>
    <col min="5" max="5" width="8.42578125" style="2" customWidth="1"/>
    <col min="6" max="6" width="6.85546875" style="2" customWidth="1"/>
    <col min="7" max="7" width="8.28515625" style="2" customWidth="1"/>
    <col min="8" max="8" width="7" style="2" bestFit="1" customWidth="1"/>
    <col min="9" max="9" width="9.42578125" style="2" customWidth="1"/>
    <col min="10" max="14" width="7.5703125" style="2" customWidth="1"/>
    <col min="15" max="16" width="7" style="2" customWidth="1"/>
    <col min="17" max="16384" width="9.140625" style="2"/>
  </cols>
  <sheetData>
    <row r="1" spans="1:23" x14ac:dyDescent="0.2">
      <c r="A1" s="320" t="s">
        <v>215</v>
      </c>
      <c r="B1" s="320"/>
      <c r="C1" s="320"/>
      <c r="D1" s="320"/>
      <c r="E1" s="320"/>
      <c r="F1" s="320"/>
      <c r="G1" s="320"/>
      <c r="H1" s="320"/>
      <c r="I1" s="320"/>
      <c r="J1" s="320"/>
      <c r="K1" s="320"/>
      <c r="L1" s="320"/>
      <c r="M1" s="320"/>
      <c r="N1" s="320"/>
    </row>
    <row r="2" spans="1:23" ht="27" customHeight="1" x14ac:dyDescent="0.2">
      <c r="A2" s="321" t="s">
        <v>175</v>
      </c>
      <c r="B2" s="323" t="s">
        <v>216</v>
      </c>
      <c r="C2" s="324"/>
      <c r="D2" s="324"/>
      <c r="E2" s="324"/>
      <c r="F2" s="324"/>
      <c r="G2" s="324"/>
      <c r="H2" s="324"/>
      <c r="I2" s="325"/>
      <c r="J2" s="326" t="s">
        <v>217</v>
      </c>
      <c r="K2" s="327"/>
      <c r="L2" s="327"/>
      <c r="M2" s="327"/>
      <c r="N2" s="327"/>
      <c r="O2" s="327"/>
      <c r="P2" s="328"/>
    </row>
    <row r="3" spans="1:23" ht="12" customHeight="1" x14ac:dyDescent="0.2">
      <c r="A3" s="322"/>
      <c r="B3" s="169" t="s">
        <v>119</v>
      </c>
      <c r="C3" s="3">
        <v>2010</v>
      </c>
      <c r="D3" s="3">
        <v>2011</v>
      </c>
      <c r="E3" s="3">
        <v>2012</v>
      </c>
      <c r="F3" s="3">
        <v>2013</v>
      </c>
      <c r="G3" s="3">
        <v>2014</v>
      </c>
      <c r="H3" s="3">
        <v>2015</v>
      </c>
      <c r="I3" s="3"/>
      <c r="J3" s="3">
        <v>2010</v>
      </c>
      <c r="K3" s="3">
        <v>2011</v>
      </c>
      <c r="L3" s="3">
        <v>2012</v>
      </c>
      <c r="M3" s="3">
        <v>2013</v>
      </c>
      <c r="N3" s="179">
        <v>2014</v>
      </c>
      <c r="O3" s="3">
        <v>2015</v>
      </c>
      <c r="P3" s="3">
        <v>2016</v>
      </c>
    </row>
    <row r="4" spans="1:23" ht="13.5" customHeight="1" x14ac:dyDescent="0.2">
      <c r="A4" s="98"/>
      <c r="B4" s="171"/>
      <c r="C4" s="171"/>
      <c r="D4" s="171"/>
      <c r="E4" s="171"/>
      <c r="F4" s="171"/>
      <c r="G4" s="171" t="s">
        <v>176</v>
      </c>
      <c r="H4" s="171"/>
      <c r="I4" s="171"/>
      <c r="J4" s="171"/>
      <c r="K4" s="171"/>
      <c r="L4" s="171"/>
      <c r="M4" s="171"/>
      <c r="N4" s="171"/>
      <c r="O4" s="154"/>
      <c r="P4" s="99"/>
    </row>
    <row r="5" spans="1:23" ht="14.25" customHeight="1" x14ac:dyDescent="0.2">
      <c r="A5" s="8" t="s">
        <v>177</v>
      </c>
      <c r="B5" s="8" t="s">
        <v>124</v>
      </c>
      <c r="C5" s="15">
        <v>69304.81</v>
      </c>
      <c r="D5" s="15">
        <v>56754.080000000002</v>
      </c>
      <c r="E5" s="15">
        <v>60952.08</v>
      </c>
      <c r="F5" s="15">
        <v>51507.16</v>
      </c>
      <c r="G5" s="15">
        <v>50007.41</v>
      </c>
      <c r="H5" s="180">
        <v>43349.96</v>
      </c>
      <c r="I5" s="180">
        <v>60227.29</v>
      </c>
      <c r="J5" s="161">
        <v>1.044500431846304</v>
      </c>
      <c r="K5" s="161">
        <v>-18.109470247827307</v>
      </c>
      <c r="L5" s="161">
        <v>7.3968252864634234</v>
      </c>
      <c r="M5" s="161">
        <v>-15.495645422465095</v>
      </c>
      <c r="N5" s="181">
        <v>-2.9117310955924145</v>
      </c>
      <c r="O5" s="8">
        <v>-13.35</v>
      </c>
      <c r="P5" s="8">
        <v>38.93</v>
      </c>
    </row>
    <row r="6" spans="1:23" ht="14.25" customHeight="1" x14ac:dyDescent="0.2">
      <c r="A6" s="162" t="s">
        <v>178</v>
      </c>
      <c r="B6" s="162" t="s">
        <v>179</v>
      </c>
      <c r="C6" s="16">
        <v>11577.51</v>
      </c>
      <c r="D6" s="16">
        <v>12217.56</v>
      </c>
      <c r="E6" s="16">
        <v>13104.14</v>
      </c>
      <c r="F6" s="16">
        <v>16576.66</v>
      </c>
      <c r="G6" s="16">
        <v>17823.07</v>
      </c>
      <c r="H6" s="182">
        <v>17425.03</v>
      </c>
      <c r="I6" s="182">
        <v>19762.599999999999</v>
      </c>
      <c r="J6" s="17">
        <v>13.773870296577668</v>
      </c>
      <c r="K6" s="17">
        <v>8.2744194467793744</v>
      </c>
      <c r="L6" s="17">
        <v>10.161404386528472</v>
      </c>
      <c r="M6" s="17">
        <v>29.315294722755119</v>
      </c>
      <c r="N6" s="183">
        <v>9.8643364185301614</v>
      </c>
      <c r="O6" s="162">
        <v>0.21</v>
      </c>
      <c r="P6" s="162">
        <v>16.5</v>
      </c>
    </row>
    <row r="7" spans="1:23" ht="14.25" customHeight="1" x14ac:dyDescent="0.2">
      <c r="A7" s="162" t="s">
        <v>180</v>
      </c>
      <c r="B7" s="162" t="s">
        <v>128</v>
      </c>
      <c r="C7" s="16">
        <v>38550.79</v>
      </c>
      <c r="D7" s="16">
        <v>37077.519999999997</v>
      </c>
      <c r="E7" s="16">
        <v>43705.83</v>
      </c>
      <c r="F7" s="16">
        <v>42727.09</v>
      </c>
      <c r="G7" s="16">
        <v>43145.66</v>
      </c>
      <c r="H7" s="182">
        <v>42977.5</v>
      </c>
      <c r="I7" s="182">
        <v>45642.9</v>
      </c>
      <c r="J7" s="17">
        <v>21.389516537262914</v>
      </c>
      <c r="K7" s="17">
        <v>-2.4358374879950206</v>
      </c>
      <c r="L7" s="17">
        <v>19.480817115028394</v>
      </c>
      <c r="M7" s="17">
        <v>-9.3790947398306818E-2</v>
      </c>
      <c r="N7" s="183">
        <v>1.9834595358008047</v>
      </c>
      <c r="O7" s="162">
        <v>1.47</v>
      </c>
      <c r="P7" s="162">
        <v>8.15</v>
      </c>
    </row>
    <row r="8" spans="1:23" ht="14.25" customHeight="1" x14ac:dyDescent="0.2">
      <c r="A8" s="162" t="s">
        <v>181</v>
      </c>
      <c r="B8" s="162" t="s">
        <v>179</v>
      </c>
      <c r="C8" s="16">
        <v>2652.87</v>
      </c>
      <c r="D8" s="16">
        <v>2605.15</v>
      </c>
      <c r="E8" s="16">
        <v>3019.5140000000001</v>
      </c>
      <c r="F8" s="16">
        <v>4176.59</v>
      </c>
      <c r="G8" s="16">
        <v>4736.0540000000001</v>
      </c>
      <c r="H8" s="182">
        <v>5007.4120000000003</v>
      </c>
      <c r="I8" s="182">
        <v>5383.1170000000002</v>
      </c>
      <c r="J8" s="17">
        <v>17.981828976233913</v>
      </c>
      <c r="K8" s="17">
        <v>-0.77311943600495192</v>
      </c>
      <c r="L8" s="17">
        <v>17.696207554612471</v>
      </c>
      <c r="M8" s="17">
        <v>39.887746295649968</v>
      </c>
      <c r="N8" s="183">
        <v>14.713631953387502</v>
      </c>
      <c r="O8" s="162">
        <v>7.13</v>
      </c>
      <c r="P8" s="162">
        <v>8.9700000000000006</v>
      </c>
    </row>
    <row r="9" spans="1:23" ht="14.25" customHeight="1" x14ac:dyDescent="0.2">
      <c r="A9" s="162" t="s">
        <v>182</v>
      </c>
      <c r="B9" s="162" t="s">
        <v>179</v>
      </c>
      <c r="C9" s="16">
        <v>1257.6400000000001</v>
      </c>
      <c r="D9" s="16">
        <v>1257.5999999999999</v>
      </c>
      <c r="E9" s="16">
        <v>1426.19</v>
      </c>
      <c r="F9" s="16">
        <v>1848.36</v>
      </c>
      <c r="G9" s="16">
        <v>2058.9</v>
      </c>
      <c r="H9" s="182">
        <v>2043.94</v>
      </c>
      <c r="I9" s="182">
        <v>2238.83</v>
      </c>
      <c r="J9" s="17">
        <v>14.815632485145441</v>
      </c>
      <c r="K9" s="17">
        <v>2.0925847052356747</v>
      </c>
      <c r="L9" s="17">
        <v>15.879886367846986</v>
      </c>
      <c r="M9" s="17">
        <v>32.043434282433118</v>
      </c>
      <c r="N9" s="183">
        <v>13.516696382720022</v>
      </c>
      <c r="O9" s="162">
        <v>1.38</v>
      </c>
      <c r="P9" s="162">
        <v>11.95</v>
      </c>
    </row>
    <row r="10" spans="1:23" ht="14.25" customHeight="1" x14ac:dyDescent="0.2">
      <c r="A10" s="164" t="s">
        <v>183</v>
      </c>
      <c r="B10" s="164" t="s">
        <v>125</v>
      </c>
      <c r="C10" s="88">
        <v>13443.22</v>
      </c>
      <c r="D10" s="88">
        <v>11955.09</v>
      </c>
      <c r="E10" s="88">
        <v>12433.53</v>
      </c>
      <c r="F10" s="88">
        <v>13621.55</v>
      </c>
      <c r="G10" s="88">
        <v>14632.44</v>
      </c>
      <c r="H10" s="184">
        <v>13009.95</v>
      </c>
      <c r="I10" s="184">
        <v>15287.59</v>
      </c>
      <c r="J10" s="165">
        <v>17.222348295114184</v>
      </c>
      <c r="K10" s="165">
        <v>-8.5806272971725139</v>
      </c>
      <c r="L10" s="165">
        <v>7.0498090551202086</v>
      </c>
      <c r="M10" s="165">
        <v>12.709637350415843</v>
      </c>
      <c r="N10" s="185">
        <v>10.503254872941122</v>
      </c>
      <c r="O10" s="164">
        <v>-8.35</v>
      </c>
      <c r="P10" s="164">
        <v>21.08</v>
      </c>
    </row>
    <row r="11" spans="1:23" ht="14.25" customHeight="1" x14ac:dyDescent="0.2">
      <c r="A11" s="98"/>
      <c r="B11" s="171"/>
      <c r="C11" s="171"/>
      <c r="D11" s="171"/>
      <c r="E11" s="171"/>
      <c r="F11" s="171"/>
      <c r="G11" s="171" t="s">
        <v>13</v>
      </c>
      <c r="H11" s="171"/>
      <c r="I11" s="171"/>
      <c r="J11" s="171"/>
      <c r="K11" s="171"/>
      <c r="L11" s="171"/>
      <c r="M11" s="171"/>
      <c r="N11" s="171"/>
      <c r="O11" s="154"/>
      <c r="P11" s="99"/>
    </row>
    <row r="12" spans="1:23" ht="14.25" customHeight="1" x14ac:dyDescent="0.2">
      <c r="A12" s="8" t="s">
        <v>184</v>
      </c>
      <c r="B12" s="8" t="s">
        <v>185</v>
      </c>
      <c r="C12" s="15">
        <v>1518.91</v>
      </c>
      <c r="D12" s="15">
        <v>1530.73</v>
      </c>
      <c r="E12" s="15">
        <v>1688.95</v>
      </c>
      <c r="F12" s="15">
        <v>1866.96</v>
      </c>
      <c r="G12" s="15">
        <v>1761.25</v>
      </c>
      <c r="H12" s="180">
        <v>1692.51</v>
      </c>
      <c r="I12" s="180">
        <v>1641.73</v>
      </c>
      <c r="J12" s="161">
        <v>22.500310158076214</v>
      </c>
      <c r="K12" s="161">
        <v>3.9777594222262924</v>
      </c>
      <c r="L12" s="161">
        <v>13.74620821441434</v>
      </c>
      <c r="M12" s="161">
        <v>13.746107348967996</v>
      </c>
      <c r="N12" s="181">
        <v>-2.542491319027905</v>
      </c>
      <c r="O12" s="8">
        <v>-0.97</v>
      </c>
      <c r="P12" s="8">
        <v>7.0000000000000007E-2</v>
      </c>
    </row>
    <row r="13" spans="1:23" ht="14.25" customHeight="1" x14ac:dyDescent="0.2">
      <c r="A13" s="162" t="s">
        <v>186</v>
      </c>
      <c r="B13" s="162" t="s">
        <v>187</v>
      </c>
      <c r="C13" s="16">
        <v>23035.45</v>
      </c>
      <c r="D13" s="16">
        <v>18434.39</v>
      </c>
      <c r="E13" s="16">
        <v>22656.92</v>
      </c>
      <c r="F13" s="16">
        <v>23306.39</v>
      </c>
      <c r="G13" s="16">
        <v>23605.040000000001</v>
      </c>
      <c r="H13" s="182">
        <v>21914.400000000001</v>
      </c>
      <c r="I13" s="182">
        <v>22000.560000000001</v>
      </c>
      <c r="J13" s="17">
        <v>8.056442958709118</v>
      </c>
      <c r="K13" s="17">
        <v>-17.107655539989555</v>
      </c>
      <c r="L13" s="17">
        <v>26.552841451435711</v>
      </c>
      <c r="M13" s="17">
        <v>6.144977089693211</v>
      </c>
      <c r="N13" s="183">
        <v>5.0214386243132187</v>
      </c>
      <c r="O13" s="162">
        <v>-3.93</v>
      </c>
      <c r="P13" s="162">
        <v>4.28</v>
      </c>
    </row>
    <row r="14" spans="1:23" ht="14.25" customHeight="1" x14ac:dyDescent="0.2">
      <c r="A14" s="162" t="s">
        <v>188</v>
      </c>
      <c r="B14" s="162" t="s">
        <v>189</v>
      </c>
      <c r="C14" s="16">
        <v>3703.5120000000002</v>
      </c>
      <c r="D14" s="16">
        <v>3821.9920000000002</v>
      </c>
      <c r="E14" s="16">
        <v>4316.6869999999999</v>
      </c>
      <c r="F14" s="16">
        <v>4274.1769999999997</v>
      </c>
      <c r="G14" s="16">
        <v>5226.9470000000001</v>
      </c>
      <c r="H14" s="182">
        <v>4593.0079999999998</v>
      </c>
      <c r="I14" s="182">
        <v>5296.7110000000002</v>
      </c>
      <c r="J14" s="17">
        <v>48.863262957501632</v>
      </c>
      <c r="K14" s="17">
        <v>5.3826459122723316</v>
      </c>
      <c r="L14" s="17">
        <v>15.270830425661511</v>
      </c>
      <c r="M14" s="17">
        <v>1.3273478598849013</v>
      </c>
      <c r="N14" s="183">
        <v>24.634767577146043</v>
      </c>
      <c r="O14" s="162">
        <v>-10.5</v>
      </c>
      <c r="P14" s="162">
        <v>17.52</v>
      </c>
    </row>
    <row r="15" spans="1:23" ht="14.25" customHeight="1" x14ac:dyDescent="0.2">
      <c r="A15" s="162" t="s">
        <v>190</v>
      </c>
      <c r="B15" s="162" t="s">
        <v>191</v>
      </c>
      <c r="C15" s="16">
        <v>2051</v>
      </c>
      <c r="D15" s="16">
        <v>1825.74</v>
      </c>
      <c r="E15" s="16">
        <v>1997.05</v>
      </c>
      <c r="F15" s="16">
        <v>2011.34</v>
      </c>
      <c r="G15" s="16">
        <v>1915.59</v>
      </c>
      <c r="H15" s="182">
        <v>1961.31</v>
      </c>
      <c r="I15" s="182">
        <v>2026.46</v>
      </c>
      <c r="J15" s="17">
        <v>23.511457630536327</v>
      </c>
      <c r="K15" s="17">
        <v>-9.6606444362393038</v>
      </c>
      <c r="L15" s="17">
        <v>10.694725567727193</v>
      </c>
      <c r="M15" s="17">
        <v>1.9465939221707771</v>
      </c>
      <c r="N15" s="183">
        <v>-4.2235534859193082</v>
      </c>
      <c r="O15" s="162">
        <v>4.1399999999999997</v>
      </c>
      <c r="P15" s="162">
        <v>5.15</v>
      </c>
    </row>
    <row r="16" spans="1:23" ht="14.25" customHeight="1" x14ac:dyDescent="0.2">
      <c r="A16" s="162" t="s">
        <v>192</v>
      </c>
      <c r="B16" s="162" t="s">
        <v>137</v>
      </c>
      <c r="C16" s="16">
        <v>10228.92</v>
      </c>
      <c r="D16" s="16">
        <v>8455.35</v>
      </c>
      <c r="E16" s="16">
        <v>10395.18</v>
      </c>
      <c r="F16" s="16">
        <v>16291.31</v>
      </c>
      <c r="G16" s="16">
        <v>17450.77</v>
      </c>
      <c r="H16" s="182">
        <v>19033.71</v>
      </c>
      <c r="I16" s="182">
        <v>19114.37</v>
      </c>
      <c r="J16" s="17">
        <v>-1.3457787865153596</v>
      </c>
      <c r="K16" s="17">
        <v>-15.45992999378778</v>
      </c>
      <c r="L16" s="17">
        <v>25.401077786971911</v>
      </c>
      <c r="M16" s="17">
        <v>58.904077851371071</v>
      </c>
      <c r="N16" s="183">
        <v>8.7006985501453009</v>
      </c>
      <c r="O16" s="162">
        <v>11.03</v>
      </c>
      <c r="P16" s="162">
        <v>2.38</v>
      </c>
      <c r="W16" s="2">
        <v>3234.6770000000001</v>
      </c>
    </row>
    <row r="17" spans="1:23" ht="14.25" customHeight="1" x14ac:dyDescent="0.2">
      <c r="A17" s="162" t="s">
        <v>193</v>
      </c>
      <c r="B17" s="162" t="s">
        <v>135</v>
      </c>
      <c r="C17" s="16">
        <v>3309.03</v>
      </c>
      <c r="D17" s="16">
        <v>3274.7130000000002</v>
      </c>
      <c r="E17" s="16">
        <v>4066.5129999999999</v>
      </c>
      <c r="F17" s="16">
        <v>4737.01</v>
      </c>
      <c r="G17" s="16">
        <v>5568.2830000000004</v>
      </c>
      <c r="H17" s="182">
        <v>6324.26</v>
      </c>
      <c r="I17" s="182">
        <v>6881.22</v>
      </c>
      <c r="J17" s="17">
        <v>2.4421504297794749</v>
      </c>
      <c r="K17" s="17">
        <v>-1.0370743087853602</v>
      </c>
      <c r="L17" s="17">
        <v>24.179218886638893</v>
      </c>
      <c r="M17" s="17">
        <v>16.488252133664684</v>
      </c>
      <c r="N17" s="183">
        <v>17.548483855785989</v>
      </c>
      <c r="O17" s="162">
        <v>13.62</v>
      </c>
      <c r="P17" s="162">
        <v>8.81</v>
      </c>
      <c r="W17" s="2">
        <v>56.082361192541875</v>
      </c>
    </row>
    <row r="18" spans="1:23" ht="14.25" customHeight="1" x14ac:dyDescent="0.2">
      <c r="A18" s="162" t="s">
        <v>194</v>
      </c>
      <c r="B18" s="162" t="s">
        <v>131</v>
      </c>
      <c r="C18" s="16">
        <v>4745.2</v>
      </c>
      <c r="D18" s="16">
        <v>4056.5610000000001</v>
      </c>
      <c r="E18" s="16">
        <v>4648.95</v>
      </c>
      <c r="F18" s="16">
        <v>5352.21</v>
      </c>
      <c r="G18" s="16">
        <v>5411.018</v>
      </c>
      <c r="H18" s="182">
        <v>5295.9</v>
      </c>
      <c r="I18" s="182">
        <v>5665.8</v>
      </c>
      <c r="J18" s="17">
        <v>1.3563973436813934</v>
      </c>
      <c r="K18" s="17">
        <v>-10.258793350741787</v>
      </c>
      <c r="L18" s="17">
        <v>19.736220572402967</v>
      </c>
      <c r="M18" s="17">
        <v>19.891820574242224</v>
      </c>
      <c r="N18" s="183">
        <v>5.56530814768412</v>
      </c>
      <c r="O18" s="162">
        <v>4.21</v>
      </c>
      <c r="P18" s="162">
        <v>13.42</v>
      </c>
    </row>
    <row r="19" spans="1:23" ht="14.25" customHeight="1" x14ac:dyDescent="0.2">
      <c r="A19" s="162" t="s">
        <v>195</v>
      </c>
      <c r="B19" s="176" t="s">
        <v>136</v>
      </c>
      <c r="C19" s="16">
        <v>2808.0770000000002</v>
      </c>
      <c r="D19" s="16">
        <v>2199.4169999999999</v>
      </c>
      <c r="E19" s="16">
        <v>2269.1280000000002</v>
      </c>
      <c r="F19" s="16">
        <v>2115.9780000000001</v>
      </c>
      <c r="G19" s="16">
        <v>3234.6770000000001</v>
      </c>
      <c r="H19" s="182">
        <v>3539.1819999999998</v>
      </c>
      <c r="I19" s="182">
        <v>3103.6370000000002</v>
      </c>
      <c r="J19" s="17">
        <v>-12.974493625892251</v>
      </c>
      <c r="K19" s="17">
        <v>-19.911470950990331</v>
      </c>
      <c r="L19" s="17">
        <v>5.7768267231685382</v>
      </c>
      <c r="M19" s="17">
        <v>-3.9568982037744074</v>
      </c>
      <c r="N19" s="183">
        <v>56.082361192541875</v>
      </c>
      <c r="O19" s="176">
        <v>11.19</v>
      </c>
      <c r="P19" s="176">
        <v>-10.5</v>
      </c>
      <c r="Q19" s="18"/>
      <c r="R19" s="18"/>
      <c r="S19" s="18"/>
      <c r="T19" s="18"/>
      <c r="U19" s="18"/>
    </row>
    <row r="20" spans="1:23" ht="14.25" customHeight="1" x14ac:dyDescent="0.2">
      <c r="A20" s="162" t="s">
        <v>196</v>
      </c>
      <c r="B20" s="162" t="s">
        <v>136</v>
      </c>
      <c r="C20" s="16">
        <v>1290.865</v>
      </c>
      <c r="D20" s="16">
        <v>866.65300000000002</v>
      </c>
      <c r="E20" s="16">
        <v>881.17</v>
      </c>
      <c r="F20" s="16">
        <v>1057.6659999999999</v>
      </c>
      <c r="G20" s="16">
        <v>1415.191</v>
      </c>
      <c r="H20" s="182">
        <v>2308.9070000000002</v>
      </c>
      <c r="I20" s="182">
        <v>1969.1110000000001</v>
      </c>
      <c r="J20" s="17">
        <v>8.151615846036437</v>
      </c>
      <c r="K20" s="17">
        <v>-32.160107357119337</v>
      </c>
      <c r="L20" s="17">
        <v>2.8664326273415308</v>
      </c>
      <c r="M20" s="17">
        <v>21.199465127964441</v>
      </c>
      <c r="N20" s="183">
        <v>34.864974957218266</v>
      </c>
      <c r="O20" s="162">
        <v>64.2</v>
      </c>
      <c r="P20" s="162">
        <v>-14.05</v>
      </c>
    </row>
    <row r="21" spans="1:23" ht="14.25" customHeight="1" x14ac:dyDescent="0.2">
      <c r="A21" s="162" t="s">
        <v>197</v>
      </c>
      <c r="B21" s="162" t="s">
        <v>198</v>
      </c>
      <c r="C21" s="16">
        <v>1032.76</v>
      </c>
      <c r="D21" s="16">
        <v>1025.32</v>
      </c>
      <c r="E21" s="16">
        <v>1391.93</v>
      </c>
      <c r="F21" s="16">
        <v>1298.71</v>
      </c>
      <c r="G21" s="16">
        <v>1497.67</v>
      </c>
      <c r="H21" s="182">
        <v>1288.02</v>
      </c>
      <c r="I21" s="182">
        <v>1542.94</v>
      </c>
      <c r="J21" s="17">
        <v>45.139796143730756</v>
      </c>
      <c r="K21" s="17">
        <v>3.0886541078297145</v>
      </c>
      <c r="L21" s="17">
        <v>39.34670374185535</v>
      </c>
      <c r="M21" s="17">
        <v>-3.7113702734335017</v>
      </c>
      <c r="N21" s="183">
        <v>18.57180320818312</v>
      </c>
      <c r="O21" s="162">
        <v>-11.26</v>
      </c>
      <c r="P21" s="162">
        <v>23.9</v>
      </c>
    </row>
    <row r="22" spans="1:23" ht="14.25" customHeight="1" x14ac:dyDescent="0.2">
      <c r="A22" s="162" t="s">
        <v>199</v>
      </c>
      <c r="B22" s="162" t="s">
        <v>200</v>
      </c>
      <c r="C22" s="16">
        <v>3190.04</v>
      </c>
      <c r="D22" s="16">
        <v>2646.35</v>
      </c>
      <c r="E22" s="16">
        <v>3167.08</v>
      </c>
      <c r="F22" s="16">
        <v>3167.43</v>
      </c>
      <c r="G22" s="16">
        <v>3365.15</v>
      </c>
      <c r="H22" s="182">
        <v>2882.73</v>
      </c>
      <c r="I22" s="182">
        <v>2880.76</v>
      </c>
      <c r="J22" s="17">
        <v>12.900094859713102</v>
      </c>
      <c r="K22" s="17">
        <v>-14.291491630492425</v>
      </c>
      <c r="L22" s="17">
        <v>23.028282508997421</v>
      </c>
      <c r="M22" s="17">
        <v>2.9710524419111666</v>
      </c>
      <c r="N22" s="183">
        <v>9.3964316986643315</v>
      </c>
      <c r="O22" s="162">
        <v>-11.38</v>
      </c>
      <c r="P22" s="162">
        <v>3.78</v>
      </c>
    </row>
    <row r="23" spans="1:23" ht="14.25" customHeight="1" x14ac:dyDescent="0.2">
      <c r="A23" s="164" t="s">
        <v>201</v>
      </c>
      <c r="B23" s="164" t="s">
        <v>134</v>
      </c>
      <c r="C23" s="88">
        <v>8972.5</v>
      </c>
      <c r="D23" s="88">
        <v>7072.08</v>
      </c>
      <c r="E23" s="88">
        <v>7699.5</v>
      </c>
      <c r="F23" s="88">
        <v>8611.51</v>
      </c>
      <c r="G23" s="88">
        <v>9307.26</v>
      </c>
      <c r="H23" s="184">
        <v>8338.06</v>
      </c>
      <c r="I23" s="184">
        <v>9253.5</v>
      </c>
      <c r="J23" s="165">
        <v>12.948905506368625</v>
      </c>
      <c r="K23" s="165">
        <v>-17.415596023306602</v>
      </c>
      <c r="L23" s="165">
        <v>12.576756507821758</v>
      </c>
      <c r="M23" s="165">
        <v>14.751108694472187</v>
      </c>
      <c r="N23" s="185">
        <v>11.222139388605116</v>
      </c>
      <c r="O23" s="164">
        <v>-6.92</v>
      </c>
      <c r="P23" s="164">
        <v>15.51</v>
      </c>
    </row>
    <row r="24" spans="1:23" ht="14.25" customHeight="1" x14ac:dyDescent="0.2">
      <c r="A24" s="98"/>
      <c r="B24" s="171"/>
      <c r="C24" s="171"/>
      <c r="D24" s="171"/>
      <c r="E24" s="171"/>
      <c r="F24" s="171"/>
      <c r="G24" s="171" t="s">
        <v>29</v>
      </c>
      <c r="H24" s="171"/>
      <c r="I24" s="171"/>
      <c r="J24" s="171"/>
      <c r="K24" s="171"/>
      <c r="L24" s="171"/>
      <c r="M24" s="171"/>
      <c r="N24" s="171"/>
      <c r="O24" s="154"/>
      <c r="P24" s="99"/>
    </row>
    <row r="25" spans="1:23" ht="14.25" customHeight="1" x14ac:dyDescent="0.2">
      <c r="A25" s="8" t="s">
        <v>202</v>
      </c>
      <c r="B25" s="8" t="s">
        <v>203</v>
      </c>
      <c r="C25" s="15">
        <v>354.57</v>
      </c>
      <c r="D25" s="15">
        <v>312.47000000000003</v>
      </c>
      <c r="E25" s="15">
        <v>342.71</v>
      </c>
      <c r="F25" s="15">
        <v>401.79</v>
      </c>
      <c r="G25" s="15">
        <v>424.47</v>
      </c>
      <c r="H25" s="180">
        <v>441.82</v>
      </c>
      <c r="I25" s="180">
        <v>483.17</v>
      </c>
      <c r="J25" s="161">
        <v>9.0278723924321831</v>
      </c>
      <c r="K25" s="161">
        <v>-8.5742773007554298</v>
      </c>
      <c r="L25" s="161">
        <v>13.550784317480987</v>
      </c>
      <c r="M25" s="161">
        <v>20.334965892095735</v>
      </c>
      <c r="N25" s="181">
        <v>8.4612741310609287</v>
      </c>
      <c r="O25" s="8">
        <v>7.38</v>
      </c>
      <c r="P25" s="8">
        <v>13.6</v>
      </c>
    </row>
    <row r="26" spans="1:23" ht="14.25" customHeight="1" x14ac:dyDescent="0.2">
      <c r="A26" s="162" t="s">
        <v>204</v>
      </c>
      <c r="B26" s="162" t="s">
        <v>146</v>
      </c>
      <c r="C26" s="16">
        <v>3804.78</v>
      </c>
      <c r="D26" s="16">
        <v>3159.81</v>
      </c>
      <c r="E26" s="16">
        <v>3641.07</v>
      </c>
      <c r="F26" s="16">
        <v>4295.95</v>
      </c>
      <c r="G26" s="16">
        <v>4272.75</v>
      </c>
      <c r="H26" s="182">
        <v>4637.0600000000004</v>
      </c>
      <c r="I26" s="182">
        <v>4862.3100000000004</v>
      </c>
      <c r="J26" s="17">
        <v>0.26638163113420688</v>
      </c>
      <c r="K26" s="17">
        <v>-12.820604488819001</v>
      </c>
      <c r="L26" s="17">
        <v>19.695094606427471</v>
      </c>
      <c r="M26" s="17">
        <v>21.798989214759352</v>
      </c>
      <c r="N26" s="183">
        <v>2.6215983479156635</v>
      </c>
      <c r="O26" s="162">
        <v>11.98</v>
      </c>
      <c r="P26" s="162">
        <v>8.81</v>
      </c>
    </row>
    <row r="27" spans="1:23" ht="14.25" customHeight="1" x14ac:dyDescent="0.2">
      <c r="A27" s="162" t="s">
        <v>205</v>
      </c>
      <c r="B27" s="162" t="s">
        <v>147</v>
      </c>
      <c r="C27" s="16">
        <v>6914.19</v>
      </c>
      <c r="D27" s="16">
        <v>5898.35</v>
      </c>
      <c r="E27" s="16">
        <v>7612.39</v>
      </c>
      <c r="F27" s="16">
        <v>9552.16</v>
      </c>
      <c r="G27" s="16">
        <v>9805.5499999999993</v>
      </c>
      <c r="H27" s="182">
        <v>10743.01</v>
      </c>
      <c r="I27" s="182">
        <v>11481.06</v>
      </c>
      <c r="J27" s="17">
        <v>16.059939737103434</v>
      </c>
      <c r="K27" s="17">
        <v>-14.692101528770573</v>
      </c>
      <c r="L27" s="17">
        <v>29.059651782962153</v>
      </c>
      <c r="M27" s="17">
        <v>25.481748498411825</v>
      </c>
      <c r="N27" s="183">
        <v>2.6526942041864041</v>
      </c>
      <c r="O27" s="162">
        <v>9.59</v>
      </c>
      <c r="P27" s="162">
        <v>6.87</v>
      </c>
    </row>
    <row r="28" spans="1:23" ht="14.25" customHeight="1" x14ac:dyDescent="0.2">
      <c r="A28" s="162" t="s">
        <v>206</v>
      </c>
      <c r="B28" s="162" t="s">
        <v>207</v>
      </c>
      <c r="C28" s="16">
        <v>2792.82</v>
      </c>
      <c r="D28" s="16">
        <v>2316.5500000000002</v>
      </c>
      <c r="E28" s="16">
        <v>2635.93</v>
      </c>
      <c r="F28" s="16">
        <v>3109</v>
      </c>
      <c r="G28" s="16">
        <v>3146.43</v>
      </c>
      <c r="H28" s="182">
        <v>3267.52</v>
      </c>
      <c r="I28" s="182">
        <v>3290.52</v>
      </c>
      <c r="J28" s="17">
        <v>-2.1893622832798152</v>
      </c>
      <c r="K28" s="17">
        <v>-12.686962372266061</v>
      </c>
      <c r="L28" s="17">
        <v>18.505649358786727</v>
      </c>
      <c r="M28" s="17">
        <v>21.921494232128534</v>
      </c>
      <c r="N28" s="183">
        <v>4.6662422511429194</v>
      </c>
      <c r="O28" s="162">
        <v>7.37</v>
      </c>
      <c r="P28" s="162">
        <v>4.83</v>
      </c>
    </row>
    <row r="29" spans="1:23" ht="14.25" customHeight="1" x14ac:dyDescent="0.2">
      <c r="A29" s="2" t="s">
        <v>208</v>
      </c>
      <c r="B29" s="162" t="s">
        <v>209</v>
      </c>
      <c r="C29" s="16">
        <v>5899.94</v>
      </c>
      <c r="D29" s="16">
        <v>5572.28</v>
      </c>
      <c r="E29" s="16">
        <v>5897.81</v>
      </c>
      <c r="F29" s="16">
        <v>6749.09</v>
      </c>
      <c r="G29" s="16">
        <v>6566.09</v>
      </c>
      <c r="H29" s="182">
        <v>6242.32</v>
      </c>
      <c r="I29" s="182">
        <v>7142.83</v>
      </c>
      <c r="J29" s="17">
        <v>12.311793261554961</v>
      </c>
      <c r="K29" s="17">
        <v>-2.1184482211445035</v>
      </c>
      <c r="L29" s="17">
        <v>9.8239092001349491</v>
      </c>
      <c r="M29" s="17">
        <v>18.41555819544168</v>
      </c>
      <c r="N29" s="183">
        <v>0.7327080016299542</v>
      </c>
      <c r="O29" s="162">
        <v>-1.03</v>
      </c>
      <c r="P29" s="162">
        <v>19.149999999999999</v>
      </c>
    </row>
    <row r="30" spans="1:23" ht="14.25" customHeight="1" x14ac:dyDescent="0.2">
      <c r="A30" s="162" t="s">
        <v>210</v>
      </c>
      <c r="B30" s="162" t="s">
        <v>151</v>
      </c>
      <c r="C30" s="16">
        <v>20173.29</v>
      </c>
      <c r="D30" s="16">
        <v>15089.74</v>
      </c>
      <c r="E30" s="16">
        <v>16273.38</v>
      </c>
      <c r="F30" s="16">
        <v>18967.71</v>
      </c>
      <c r="G30" s="16">
        <v>19011.96</v>
      </c>
      <c r="H30" s="182">
        <v>21418.37</v>
      </c>
      <c r="I30" s="182">
        <v>19234.580000000002</v>
      </c>
      <c r="J30" s="17">
        <v>-9.9251146426727228</v>
      </c>
      <c r="K30" s="17">
        <v>-21.320904343134014</v>
      </c>
      <c r="L30" s="17">
        <v>11.399750343861893</v>
      </c>
      <c r="M30" s="17">
        <v>19.972656713922383</v>
      </c>
      <c r="N30" s="183">
        <v>3.1869082292882931</v>
      </c>
      <c r="O30" s="162">
        <v>15.8</v>
      </c>
      <c r="P30" s="162">
        <v>-6.51</v>
      </c>
    </row>
    <row r="31" spans="1:23" ht="14.25" customHeight="1" x14ac:dyDescent="0.2">
      <c r="A31" s="162" t="s">
        <v>211</v>
      </c>
      <c r="B31" s="162" t="s">
        <v>164</v>
      </c>
      <c r="C31" s="16">
        <v>9859.1</v>
      </c>
      <c r="D31" s="16">
        <v>8566.2999999999993</v>
      </c>
      <c r="E31" s="16">
        <v>8167.5</v>
      </c>
      <c r="F31" s="16">
        <v>9916.7000000000007</v>
      </c>
      <c r="G31" s="16">
        <v>10279.5</v>
      </c>
      <c r="H31" s="182">
        <v>9544.2000000000007</v>
      </c>
      <c r="I31" s="182">
        <v>9352.1</v>
      </c>
      <c r="J31" s="17">
        <v>-13.487610414627294</v>
      </c>
      <c r="K31" s="17">
        <v>-7.8647233916276464</v>
      </c>
      <c r="L31" s="17">
        <v>0.12549765314066602</v>
      </c>
      <c r="M31" s="17">
        <v>25.55880717009973</v>
      </c>
      <c r="N31" s="183">
        <v>7.4752599267497652</v>
      </c>
      <c r="O31" s="162">
        <v>-3.71</v>
      </c>
      <c r="P31" s="162">
        <v>2.5499999999999998</v>
      </c>
    </row>
    <row r="32" spans="1:23" ht="14.25" customHeight="1" x14ac:dyDescent="0.2">
      <c r="A32" s="162" t="s">
        <v>212</v>
      </c>
      <c r="B32" s="162" t="s">
        <v>165</v>
      </c>
      <c r="C32" s="16">
        <v>1155.5740000000001</v>
      </c>
      <c r="D32" s="16">
        <v>987.85299999999995</v>
      </c>
      <c r="E32" s="16">
        <v>1104.73</v>
      </c>
      <c r="F32" s="16">
        <v>1332.95</v>
      </c>
      <c r="G32" s="16">
        <v>1464.548</v>
      </c>
      <c r="H32" s="182">
        <v>1446.8240000000001</v>
      </c>
      <c r="I32" s="182">
        <v>1517.1969999999999</v>
      </c>
      <c r="J32" s="17">
        <v>24.450454617736721</v>
      </c>
      <c r="K32" s="17">
        <v>-10.89778172467352</v>
      </c>
      <c r="L32" s="17">
        <v>16.071405395748116</v>
      </c>
      <c r="M32" s="17">
        <v>24.769731045861562</v>
      </c>
      <c r="N32" s="183">
        <v>13.490413619613346</v>
      </c>
      <c r="O32" s="162">
        <v>2.15</v>
      </c>
      <c r="P32" s="162">
        <v>9.3000000000000007</v>
      </c>
    </row>
    <row r="33" spans="1:16" ht="14.25" customHeight="1" x14ac:dyDescent="0.2">
      <c r="A33" s="162" t="s">
        <v>213</v>
      </c>
      <c r="B33" s="162" t="s">
        <v>166</v>
      </c>
      <c r="C33" s="16">
        <v>6436.04</v>
      </c>
      <c r="D33" s="16">
        <v>5936.23</v>
      </c>
      <c r="E33" s="16">
        <v>6822.44</v>
      </c>
      <c r="F33" s="16">
        <v>8202.98</v>
      </c>
      <c r="G33" s="16">
        <v>8983.3700000000008</v>
      </c>
      <c r="H33" s="182">
        <v>8818.09</v>
      </c>
      <c r="I33" s="182">
        <v>8219.8700000000008</v>
      </c>
      <c r="J33" s="17">
        <v>1.176121853126969</v>
      </c>
      <c r="K33" s="17">
        <v>-5.4170392652624706</v>
      </c>
      <c r="L33" s="17">
        <v>17.630402111087704</v>
      </c>
      <c r="M33" s="17">
        <v>22.791156405364667</v>
      </c>
      <c r="N33" s="183">
        <v>11.80814107691268</v>
      </c>
      <c r="O33" s="162">
        <v>1.1499999999999999</v>
      </c>
      <c r="P33" s="162">
        <v>-3.39</v>
      </c>
    </row>
    <row r="34" spans="1:16" ht="14.25" customHeight="1" x14ac:dyDescent="0.2">
      <c r="A34" s="178" t="s">
        <v>214</v>
      </c>
    </row>
  </sheetData>
  <mergeCells count="4">
    <mergeCell ref="A1:N1"/>
    <mergeCell ref="A2:A3"/>
    <mergeCell ref="B2:I2"/>
    <mergeCell ref="J2:P2"/>
  </mergeCells>
  <pageMargins left="0.7" right="0.7" top="0.75" bottom="0.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4"/>
  <sheetViews>
    <sheetView zoomScale="90" zoomScaleNormal="90" workbookViewId="0">
      <selection activeCell="X10" sqref="X10"/>
    </sheetView>
  </sheetViews>
  <sheetFormatPr defaultColWidth="9.140625" defaultRowHeight="15" x14ac:dyDescent="0.25"/>
  <cols>
    <col min="1" max="1" width="34.85546875" style="147" customWidth="1"/>
    <col min="2" max="2" width="5.85546875" style="147" customWidth="1"/>
    <col min="3" max="3" width="5.28515625" style="147" customWidth="1"/>
    <col min="4" max="4" width="5.5703125" style="147" customWidth="1"/>
    <col min="5" max="5" width="5.42578125" style="147" customWidth="1"/>
    <col min="6" max="6" width="5" style="147" customWidth="1"/>
    <col min="7" max="8" width="6.140625" style="147" customWidth="1"/>
    <col min="9" max="9" width="5.42578125" style="147" customWidth="1"/>
    <col min="10" max="12" width="5" style="147" customWidth="1"/>
    <col min="13" max="13" width="4.85546875" style="147" customWidth="1"/>
    <col min="14" max="15" width="5.140625" style="147" customWidth="1"/>
    <col min="16" max="16" width="4.5703125" style="147" customWidth="1"/>
    <col min="17" max="17" width="5.5703125" style="147" customWidth="1"/>
    <col min="18" max="18" width="5.7109375" style="147" customWidth="1"/>
    <col min="19" max="19" width="5.85546875" style="147" customWidth="1"/>
    <col min="20" max="20" width="6.140625" style="147" customWidth="1"/>
    <col min="21" max="22" width="6.5703125" style="147" customWidth="1"/>
    <col min="23" max="16384" width="9.140625" style="147"/>
  </cols>
  <sheetData>
    <row r="1" spans="1:22" x14ac:dyDescent="0.25">
      <c r="A1" s="329" t="s">
        <v>218</v>
      </c>
      <c r="B1" s="329"/>
      <c r="C1" s="329"/>
      <c r="D1" s="329"/>
      <c r="E1" s="329"/>
      <c r="F1" s="329"/>
      <c r="G1" s="329"/>
      <c r="H1" s="329"/>
      <c r="I1" s="329"/>
      <c r="J1" s="329"/>
      <c r="K1" s="329"/>
      <c r="L1" s="329"/>
      <c r="M1" s="329"/>
      <c r="N1" s="329"/>
      <c r="O1" s="329"/>
      <c r="P1" s="329"/>
      <c r="Q1" s="329"/>
      <c r="R1" s="329"/>
      <c r="S1" s="329"/>
      <c r="T1" s="329"/>
    </row>
    <row r="2" spans="1:22" ht="15" customHeight="1" x14ac:dyDescent="0.25">
      <c r="A2" s="330" t="s">
        <v>175</v>
      </c>
      <c r="B2" s="332" t="s">
        <v>219</v>
      </c>
      <c r="C2" s="333"/>
      <c r="D2" s="333"/>
      <c r="E2" s="333"/>
      <c r="F2" s="333"/>
      <c r="G2" s="333"/>
      <c r="H2" s="310"/>
      <c r="I2" s="332" t="s">
        <v>220</v>
      </c>
      <c r="J2" s="333"/>
      <c r="K2" s="333"/>
      <c r="L2" s="333"/>
      <c r="M2" s="333"/>
      <c r="N2" s="333"/>
      <c r="O2" s="310"/>
      <c r="P2" s="332" t="s">
        <v>221</v>
      </c>
      <c r="Q2" s="333"/>
      <c r="R2" s="333"/>
      <c r="S2" s="333"/>
      <c r="T2" s="333"/>
      <c r="U2" s="333"/>
      <c r="V2" s="310"/>
    </row>
    <row r="3" spans="1:22" ht="12.75" customHeight="1" x14ac:dyDescent="0.25">
      <c r="A3" s="331"/>
      <c r="B3" s="186">
        <v>2010</v>
      </c>
      <c r="C3" s="186">
        <v>2011</v>
      </c>
      <c r="D3" s="186">
        <v>2012</v>
      </c>
      <c r="E3" s="186">
        <v>2013</v>
      </c>
      <c r="F3" s="186">
        <v>2014</v>
      </c>
      <c r="G3" s="186">
        <v>2015</v>
      </c>
      <c r="H3" s="186">
        <v>2016</v>
      </c>
      <c r="I3" s="186">
        <v>2010</v>
      </c>
      <c r="J3" s="186">
        <v>2011</v>
      </c>
      <c r="K3" s="186">
        <v>2012</v>
      </c>
      <c r="L3" s="186">
        <v>2013</v>
      </c>
      <c r="M3" s="186">
        <v>2014</v>
      </c>
      <c r="N3" s="187">
        <v>2015</v>
      </c>
      <c r="O3" s="187">
        <v>2016</v>
      </c>
      <c r="P3" s="187">
        <v>2010</v>
      </c>
      <c r="Q3" s="186">
        <v>2011</v>
      </c>
      <c r="R3" s="186">
        <v>2012</v>
      </c>
      <c r="S3" s="186">
        <v>2013</v>
      </c>
      <c r="T3" s="186">
        <v>2014</v>
      </c>
      <c r="U3" s="186">
        <v>2015</v>
      </c>
      <c r="V3" s="186">
        <v>2016</v>
      </c>
    </row>
    <row r="4" spans="1:22" ht="13.5" customHeight="1" x14ac:dyDescent="0.25">
      <c r="A4" s="144"/>
      <c r="B4" s="188"/>
      <c r="C4" s="188"/>
      <c r="D4" s="188"/>
      <c r="E4" s="188"/>
      <c r="F4" s="188"/>
      <c r="G4" s="188"/>
      <c r="H4" s="188"/>
      <c r="I4" s="188"/>
      <c r="J4" s="188" t="s">
        <v>176</v>
      </c>
      <c r="K4" s="188"/>
      <c r="L4" s="188"/>
      <c r="M4" s="188"/>
      <c r="N4" s="188"/>
      <c r="O4" s="188"/>
      <c r="P4" s="188"/>
      <c r="Q4" s="188"/>
      <c r="R4" s="188"/>
      <c r="S4" s="188"/>
      <c r="T4" s="188"/>
      <c r="U4" s="146"/>
      <c r="V4" s="146"/>
    </row>
    <row r="5" spans="1:22" ht="13.5" customHeight="1" x14ac:dyDescent="0.25">
      <c r="A5" s="189" t="s">
        <v>177</v>
      </c>
      <c r="B5" s="190">
        <v>11.797800000000001</v>
      </c>
      <c r="C5" s="190">
        <v>11.238</v>
      </c>
      <c r="D5" s="190" t="s">
        <v>23</v>
      </c>
      <c r="E5" s="190">
        <v>29.776499999999999</v>
      </c>
      <c r="F5" s="190">
        <v>16.649100000000001</v>
      </c>
      <c r="G5" s="190">
        <v>26.0654</v>
      </c>
      <c r="H5" s="190">
        <v>178.31389999999999</v>
      </c>
      <c r="I5" s="190">
        <v>1.7534000000000001</v>
      </c>
      <c r="J5" s="190">
        <v>1.2753000000000001</v>
      </c>
      <c r="K5" s="190">
        <v>1.3169</v>
      </c>
      <c r="L5" s="190">
        <v>1.0561</v>
      </c>
      <c r="M5" s="190">
        <v>1.2665</v>
      </c>
      <c r="N5" s="190">
        <v>1.06</v>
      </c>
      <c r="O5" s="190">
        <v>1.5155000000000001</v>
      </c>
      <c r="P5" s="190">
        <v>3.4534000000000002</v>
      </c>
      <c r="Q5" s="190">
        <v>4.0111999999999997</v>
      </c>
      <c r="R5" s="190">
        <v>4.2131999999999996</v>
      </c>
      <c r="S5" s="190">
        <v>4.0167000000000002</v>
      </c>
      <c r="T5" s="190">
        <v>4.6779000000000002</v>
      </c>
      <c r="U5" s="190">
        <v>4.5999999999999996</v>
      </c>
      <c r="V5" s="190">
        <v>2.9256000000000002</v>
      </c>
    </row>
    <row r="6" spans="1:22" ht="13.5" customHeight="1" x14ac:dyDescent="0.25">
      <c r="A6" s="191" t="s">
        <v>178</v>
      </c>
      <c r="B6" s="155">
        <v>13.4716</v>
      </c>
      <c r="C6" s="155">
        <v>12.543699999999999</v>
      </c>
      <c r="D6" s="155">
        <v>12.7033</v>
      </c>
      <c r="E6" s="155">
        <v>15.727399999999999</v>
      </c>
      <c r="F6" s="155">
        <v>15.9778</v>
      </c>
      <c r="G6" s="155">
        <v>15.900700000000001</v>
      </c>
      <c r="H6" s="155">
        <v>18.779399999999999</v>
      </c>
      <c r="I6" s="155">
        <v>2.6367000000000003</v>
      </c>
      <c r="J6" s="155">
        <v>2.6831</v>
      </c>
      <c r="K6" s="155">
        <v>2.5375000000000001</v>
      </c>
      <c r="L6" s="155">
        <v>2.9176000000000002</v>
      </c>
      <c r="M6" s="155">
        <v>3.1585000000000001</v>
      </c>
      <c r="N6" s="155">
        <v>2.99</v>
      </c>
      <c r="O6" s="155">
        <v>3.3974000000000002</v>
      </c>
      <c r="P6" s="155">
        <v>2.4797000000000002</v>
      </c>
      <c r="Q6" s="155">
        <v>2.6021999999999998</v>
      </c>
      <c r="R6" s="155">
        <v>2.6513999999999998</v>
      </c>
      <c r="S6" s="155">
        <v>2.0792000000000002</v>
      </c>
      <c r="T6" s="155">
        <v>2.1812999999999998</v>
      </c>
      <c r="U6" s="155">
        <v>2.6</v>
      </c>
      <c r="V6" s="155">
        <v>2.4161000000000001</v>
      </c>
    </row>
    <row r="7" spans="1:22" ht="13.5" customHeight="1" x14ac:dyDescent="0.25">
      <c r="A7" s="191" t="s">
        <v>180</v>
      </c>
      <c r="B7" s="155">
        <v>23.186699999999998</v>
      </c>
      <c r="C7" s="155">
        <v>20.2867</v>
      </c>
      <c r="D7" s="155">
        <v>22.056100000000001</v>
      </c>
      <c r="E7" s="155">
        <v>23.897200000000002</v>
      </c>
      <c r="F7" s="155">
        <v>25.064599999999999</v>
      </c>
      <c r="G7" s="155">
        <v>27.372499999999999</v>
      </c>
      <c r="H7" s="155">
        <v>21.955500000000001</v>
      </c>
      <c r="I7" s="155">
        <v>2.7949000000000002</v>
      </c>
      <c r="J7" s="155">
        <v>2.5339</v>
      </c>
      <c r="K7" s="155">
        <v>3.0987</v>
      </c>
      <c r="L7" s="155">
        <v>2.7366000000000001</v>
      </c>
      <c r="M7" s="155">
        <v>2.7955999999999999</v>
      </c>
      <c r="N7" s="155">
        <v>2.54</v>
      </c>
      <c r="O7" s="155">
        <v>2.4693000000000001</v>
      </c>
      <c r="P7" s="155">
        <v>1.2678</v>
      </c>
      <c r="Q7" s="155">
        <v>1.4137</v>
      </c>
      <c r="R7" s="155">
        <v>1.3826000000000001</v>
      </c>
      <c r="S7" s="155">
        <v>2.0434000000000001</v>
      </c>
      <c r="T7" s="155">
        <v>1.4708000000000001</v>
      </c>
      <c r="U7" s="155">
        <v>2</v>
      </c>
      <c r="V7" s="155">
        <v>1.9176</v>
      </c>
    </row>
    <row r="8" spans="1:22" ht="13.5" customHeight="1" x14ac:dyDescent="0.25">
      <c r="A8" s="191" t="s">
        <v>181</v>
      </c>
      <c r="B8" s="155">
        <v>23.820499999999999</v>
      </c>
      <c r="C8" s="155">
        <v>22.9846</v>
      </c>
      <c r="D8" s="155">
        <v>27.735900000000001</v>
      </c>
      <c r="E8" s="155">
        <v>27.1494</v>
      </c>
      <c r="F8" s="155">
        <v>33.732799999999997</v>
      </c>
      <c r="G8" s="155">
        <v>30.177199999999999</v>
      </c>
      <c r="H8" s="155">
        <v>33.341000000000001</v>
      </c>
      <c r="I8" s="155">
        <v>2.7020999999999997</v>
      </c>
      <c r="J8" s="155">
        <v>2.3984000000000001</v>
      </c>
      <c r="K8" s="155">
        <v>2.5486</v>
      </c>
      <c r="L8" s="155">
        <v>3.2915999999999999</v>
      </c>
      <c r="M8" s="155">
        <v>3.5074000000000001</v>
      </c>
      <c r="N8" s="155">
        <v>3.62</v>
      </c>
      <c r="O8" s="155">
        <v>3.5529999999999999</v>
      </c>
      <c r="P8" s="155">
        <v>0.9002</v>
      </c>
      <c r="Q8" s="155">
        <v>1.0782</v>
      </c>
      <c r="R8" s="155">
        <v>1.5402</v>
      </c>
      <c r="S8" s="155">
        <v>1.1867000000000001</v>
      </c>
      <c r="T8" s="155">
        <v>1.2776000000000001</v>
      </c>
      <c r="U8" s="155">
        <v>1.3</v>
      </c>
      <c r="V8" s="155">
        <v>1.2377</v>
      </c>
    </row>
    <row r="9" spans="1:22" ht="13.5" customHeight="1" x14ac:dyDescent="0.25">
      <c r="A9" s="191" t="s">
        <v>182</v>
      </c>
      <c r="B9" s="155">
        <v>15.1113</v>
      </c>
      <c r="C9" s="155">
        <v>12.9063</v>
      </c>
      <c r="D9" s="155">
        <v>14.103300000000001</v>
      </c>
      <c r="E9" s="155">
        <v>17.223700000000001</v>
      </c>
      <c r="F9" s="155">
        <v>18.110600000000002</v>
      </c>
      <c r="G9" s="155">
        <v>18.479399999999998</v>
      </c>
      <c r="H9" s="155">
        <v>20.937100000000001</v>
      </c>
      <c r="I9" s="155">
        <v>2.1835</v>
      </c>
      <c r="J9" s="155">
        <v>2.0583999999999998</v>
      </c>
      <c r="K9" s="155">
        <v>2.1419000000000001</v>
      </c>
      <c r="L9" s="155">
        <v>2.5792999999999999</v>
      </c>
      <c r="M9" s="155">
        <v>2.7964000000000002</v>
      </c>
      <c r="N9" s="155">
        <v>2.78</v>
      </c>
      <c r="O9" s="155">
        <v>2.9308999999999998</v>
      </c>
      <c r="P9" s="155">
        <v>1.8761000000000001</v>
      </c>
      <c r="Q9" s="155">
        <v>2.1164000000000001</v>
      </c>
      <c r="R9" s="155">
        <v>2.2416</v>
      </c>
      <c r="S9" s="155">
        <v>1.8934</v>
      </c>
      <c r="T9" s="155">
        <v>1.9504999999999999</v>
      </c>
      <c r="U9" s="155">
        <v>2.1</v>
      </c>
      <c r="V9" s="155">
        <v>2.0872000000000002</v>
      </c>
    </row>
    <row r="10" spans="1:22" ht="13.5" customHeight="1" x14ac:dyDescent="0.25">
      <c r="A10" s="192" t="s">
        <v>183</v>
      </c>
      <c r="B10" s="193">
        <v>19.699200000000001</v>
      </c>
      <c r="C10" s="193">
        <v>14.324199999999999</v>
      </c>
      <c r="D10" s="193">
        <v>15.6884</v>
      </c>
      <c r="E10" s="193">
        <v>19.983899999999998</v>
      </c>
      <c r="F10" s="193">
        <v>19.2959</v>
      </c>
      <c r="G10" s="193">
        <v>20.864999999999998</v>
      </c>
      <c r="H10" s="193">
        <v>23.137799999999999</v>
      </c>
      <c r="I10" s="193">
        <v>2.1577999999999999</v>
      </c>
      <c r="J10" s="193">
        <v>1.8336000000000001</v>
      </c>
      <c r="K10" s="193">
        <v>1.8134000000000001</v>
      </c>
      <c r="L10" s="193">
        <v>1.9104000000000001</v>
      </c>
      <c r="M10" s="193">
        <v>1.9001000000000001</v>
      </c>
      <c r="N10" s="193">
        <v>1.64</v>
      </c>
      <c r="O10" s="193">
        <v>1.8979999999999999</v>
      </c>
      <c r="P10" s="193">
        <v>2.4790999999999999</v>
      </c>
      <c r="Q10" s="193">
        <v>2.8169</v>
      </c>
      <c r="R10" s="193">
        <v>2.9674</v>
      </c>
      <c r="S10" s="193">
        <v>2.9262000000000001</v>
      </c>
      <c r="T10" s="193">
        <v>2.8639000000000001</v>
      </c>
      <c r="U10" s="193">
        <v>3.3</v>
      </c>
      <c r="V10" s="193">
        <v>2.7511000000000001</v>
      </c>
    </row>
    <row r="11" spans="1:22" ht="13.5" customHeight="1" x14ac:dyDescent="0.25">
      <c r="A11" s="144"/>
      <c r="B11" s="194"/>
      <c r="C11" s="194"/>
      <c r="D11" s="194"/>
      <c r="E11" s="194"/>
      <c r="F11" s="194"/>
      <c r="G11" s="194"/>
      <c r="H11" s="194"/>
      <c r="I11" s="194"/>
      <c r="J11" s="194" t="s">
        <v>13</v>
      </c>
      <c r="K11" s="194"/>
      <c r="L11" s="194"/>
      <c r="M11" s="194"/>
      <c r="N11" s="194"/>
      <c r="O11" s="194"/>
      <c r="P11" s="194"/>
      <c r="Q11" s="194"/>
      <c r="R11" s="194"/>
      <c r="S11" s="194"/>
      <c r="T11" s="194"/>
      <c r="U11" s="146"/>
      <c r="V11" s="146"/>
    </row>
    <row r="12" spans="1:22" ht="13.5" customHeight="1" x14ac:dyDescent="0.25">
      <c r="A12" s="189" t="s">
        <v>184</v>
      </c>
      <c r="B12" s="190">
        <v>17.0487</v>
      </c>
      <c r="C12" s="190">
        <v>15.949199999999999</v>
      </c>
      <c r="D12" s="190">
        <v>15.1081</v>
      </c>
      <c r="E12" s="190">
        <v>17.590399999999999</v>
      </c>
      <c r="F12" s="190">
        <v>15.5763</v>
      </c>
      <c r="G12" s="190">
        <v>17.803699999999999</v>
      </c>
      <c r="H12" s="190">
        <v>16.523599999999998</v>
      </c>
      <c r="I12" s="190">
        <v>2.3506</v>
      </c>
      <c r="J12" s="190">
        <v>2.2763</v>
      </c>
      <c r="K12" s="190">
        <v>2.2561</v>
      </c>
      <c r="L12" s="190">
        <v>2.4022999999999999</v>
      </c>
      <c r="M12" s="190">
        <v>2.0682</v>
      </c>
      <c r="N12" s="190">
        <v>1.76</v>
      </c>
      <c r="O12" s="190">
        <v>1.6386000000000001</v>
      </c>
      <c r="P12" s="190">
        <v>3.6718000000000002</v>
      </c>
      <c r="Q12" s="190">
        <v>3.4281999999999999</v>
      </c>
      <c r="R12" s="190">
        <v>3.5201000000000002</v>
      </c>
      <c r="S12" s="190">
        <v>3.2665999999999999</v>
      </c>
      <c r="T12" s="190">
        <v>3.2355999999999998</v>
      </c>
      <c r="U12" s="190">
        <v>3.1</v>
      </c>
      <c r="V12" s="190">
        <v>3.1974</v>
      </c>
    </row>
    <row r="13" spans="1:22" ht="13.5" customHeight="1" x14ac:dyDescent="0.25">
      <c r="A13" s="191" t="s">
        <v>186</v>
      </c>
      <c r="B13" s="155">
        <v>12.614599999999999</v>
      </c>
      <c r="C13" s="155">
        <v>8.8567999999999998</v>
      </c>
      <c r="D13" s="155">
        <v>10.744199999999999</v>
      </c>
      <c r="E13" s="155">
        <v>10.8736</v>
      </c>
      <c r="F13" s="155">
        <v>9.9578000000000007</v>
      </c>
      <c r="G13" s="155">
        <v>9.9159000000000006</v>
      </c>
      <c r="H13" s="155">
        <v>11.914899999999999</v>
      </c>
      <c r="I13" s="155">
        <v>1.7697000000000001</v>
      </c>
      <c r="J13" s="155">
        <v>1.2916000000000001</v>
      </c>
      <c r="K13" s="155">
        <v>1.4480999999999999</v>
      </c>
      <c r="L13" s="155">
        <v>1.4005000000000001</v>
      </c>
      <c r="M13" s="155">
        <v>1.3239000000000001</v>
      </c>
      <c r="N13" s="155">
        <v>1.17</v>
      </c>
      <c r="O13" s="155">
        <v>1.1431</v>
      </c>
      <c r="P13" s="155">
        <v>2.7170000000000001</v>
      </c>
      <c r="Q13" s="155">
        <v>3.7124999999999999</v>
      </c>
      <c r="R13" s="155">
        <v>3.1187</v>
      </c>
      <c r="S13" s="155">
        <v>3.3250000000000002</v>
      </c>
      <c r="T13" s="155">
        <v>3.8260999999999998</v>
      </c>
      <c r="U13" s="155">
        <v>3.9</v>
      </c>
      <c r="V13" s="155">
        <v>3.6991000000000001</v>
      </c>
    </row>
    <row r="14" spans="1:22" ht="13.5" customHeight="1" x14ac:dyDescent="0.25">
      <c r="A14" s="191" t="s">
        <v>188</v>
      </c>
      <c r="B14" s="155">
        <v>19.862500000000001</v>
      </c>
      <c r="C14" s="155">
        <v>17.3217</v>
      </c>
      <c r="D14" s="155">
        <v>18.427700000000002</v>
      </c>
      <c r="E14" s="155">
        <v>19.834499999999998</v>
      </c>
      <c r="F14" s="155">
        <v>23.1358</v>
      </c>
      <c r="G14" s="155">
        <v>26.810200000000002</v>
      </c>
      <c r="H14" s="155">
        <v>24.238700000000001</v>
      </c>
      <c r="I14" s="155">
        <v>3.1968999999999999</v>
      </c>
      <c r="J14" s="155">
        <v>2.7467999999999999</v>
      </c>
      <c r="K14" s="155">
        <v>2.7932999999999999</v>
      </c>
      <c r="L14" s="155">
        <v>2.3858000000000001</v>
      </c>
      <c r="M14" s="155">
        <v>2.3656000000000001</v>
      </c>
      <c r="N14" s="155">
        <v>2.2599999999999998</v>
      </c>
      <c r="O14" s="155">
        <v>2.2505999999999999</v>
      </c>
      <c r="P14" s="155">
        <v>1.7692999999999999</v>
      </c>
      <c r="Q14" s="155">
        <v>2.1198000000000001</v>
      </c>
      <c r="R14" s="155">
        <v>2.1053999999999999</v>
      </c>
      <c r="S14" s="155">
        <v>2.2408999999999999</v>
      </c>
      <c r="T14" s="155">
        <v>1.8973</v>
      </c>
      <c r="U14" s="155">
        <v>2.2000000000000002</v>
      </c>
      <c r="V14" s="155">
        <v>1.5537000000000001</v>
      </c>
    </row>
    <row r="15" spans="1:22" ht="13.5" customHeight="1" x14ac:dyDescent="0.25">
      <c r="A15" s="191" t="s">
        <v>190</v>
      </c>
      <c r="B15" s="155">
        <v>14.485300000000001</v>
      </c>
      <c r="C15" s="155">
        <v>17.982600000000001</v>
      </c>
      <c r="D15" s="155">
        <v>21.233000000000001</v>
      </c>
      <c r="E15" s="155">
        <v>11.616400000000001</v>
      </c>
      <c r="F15" s="155" t="s">
        <v>23</v>
      </c>
      <c r="G15" s="155">
        <v>19.624300000000002</v>
      </c>
      <c r="H15" s="155">
        <v>58.848199999999999</v>
      </c>
      <c r="I15" s="155">
        <v>1.3275999999999999</v>
      </c>
      <c r="J15" s="155">
        <v>1.1365000000000001</v>
      </c>
      <c r="K15" s="155">
        <v>1.1778</v>
      </c>
      <c r="L15" s="155">
        <v>1.1611</v>
      </c>
      <c r="M15" s="155">
        <v>1.0942000000000001</v>
      </c>
      <c r="N15" s="155">
        <v>1.08</v>
      </c>
      <c r="O15" s="155">
        <v>1.0511999999999999</v>
      </c>
      <c r="P15" s="155">
        <v>1.4414</v>
      </c>
      <c r="Q15" s="155">
        <v>1.5425</v>
      </c>
      <c r="R15" s="155">
        <v>1.2905</v>
      </c>
      <c r="S15" s="155">
        <v>1.1798</v>
      </c>
      <c r="T15" s="155">
        <v>1.1482000000000001</v>
      </c>
      <c r="U15" s="155">
        <v>1.3</v>
      </c>
      <c r="V15" s="155">
        <v>1.5903</v>
      </c>
    </row>
    <row r="16" spans="1:22" ht="13.5" customHeight="1" x14ac:dyDescent="0.25">
      <c r="A16" s="191" t="s">
        <v>192</v>
      </c>
      <c r="B16" s="155">
        <v>25.466100000000001</v>
      </c>
      <c r="C16" s="155">
        <v>40.262799999999999</v>
      </c>
      <c r="D16" s="155">
        <v>45.497900000000001</v>
      </c>
      <c r="E16" s="155">
        <v>34.342199999999998</v>
      </c>
      <c r="F16" s="155" t="s">
        <v>23</v>
      </c>
      <c r="G16" s="155">
        <v>33.3812</v>
      </c>
      <c r="H16" s="155">
        <v>32.983600000000003</v>
      </c>
      <c r="I16" s="155">
        <v>1.6534</v>
      </c>
      <c r="J16" s="155">
        <v>1.3536999999999999</v>
      </c>
      <c r="K16" s="155">
        <v>1.6452</v>
      </c>
      <c r="L16" s="155">
        <v>2.5037000000000003</v>
      </c>
      <c r="M16" s="155">
        <v>2.4026999999999998</v>
      </c>
      <c r="N16" s="155">
        <v>2.5499999999999998</v>
      </c>
      <c r="O16" s="155">
        <v>2.5821000000000001</v>
      </c>
      <c r="P16" s="155">
        <v>1.7084000000000001</v>
      </c>
      <c r="Q16" s="155">
        <v>2.2702999999999998</v>
      </c>
      <c r="R16" s="155">
        <v>1.9553</v>
      </c>
      <c r="S16" s="155">
        <v>1.3444</v>
      </c>
      <c r="T16" s="155">
        <v>1.4421999999999999</v>
      </c>
      <c r="U16" s="155">
        <v>1.7</v>
      </c>
      <c r="V16" s="155">
        <v>1.6968000000000001</v>
      </c>
    </row>
    <row r="17" spans="1:22" ht="13.5" customHeight="1" x14ac:dyDescent="0.25">
      <c r="A17" s="191" t="s">
        <v>193</v>
      </c>
      <c r="B17" s="155">
        <v>19.676300000000001</v>
      </c>
      <c r="C17" s="155">
        <v>17.5915</v>
      </c>
      <c r="D17" s="155">
        <v>19.9147</v>
      </c>
      <c r="E17" s="155">
        <v>14.7324</v>
      </c>
      <c r="F17" s="155">
        <v>17.673999999999999</v>
      </c>
      <c r="G17" s="155">
        <v>18.950700000000001</v>
      </c>
      <c r="H17" s="155">
        <v>17.269100000000002</v>
      </c>
      <c r="I17" s="155">
        <v>1.4195</v>
      </c>
      <c r="J17" s="155">
        <v>1.353</v>
      </c>
      <c r="K17" s="155">
        <v>1.7121</v>
      </c>
      <c r="L17" s="155">
        <v>1.7115</v>
      </c>
      <c r="M17" s="155">
        <v>1.8376999999999999</v>
      </c>
      <c r="N17" s="155">
        <v>1.9</v>
      </c>
      <c r="O17" s="155">
        <v>1.8689</v>
      </c>
      <c r="P17" s="155">
        <v>4.6788999999999996</v>
      </c>
      <c r="Q17" s="155">
        <v>4.8939000000000004</v>
      </c>
      <c r="R17" s="155">
        <v>4.5635000000000003</v>
      </c>
      <c r="S17" s="155">
        <v>4.2679999999999998</v>
      </c>
      <c r="T17" s="155">
        <v>4.6448</v>
      </c>
      <c r="U17" s="155">
        <v>4.5999999999999996</v>
      </c>
      <c r="V17" s="155">
        <v>4.4832999999999998</v>
      </c>
    </row>
    <row r="18" spans="1:22" ht="13.5" customHeight="1" x14ac:dyDescent="0.25">
      <c r="A18" s="191" t="s">
        <v>194</v>
      </c>
      <c r="B18" s="155">
        <v>16.5154</v>
      </c>
      <c r="C18" s="155">
        <v>13.5283</v>
      </c>
      <c r="D18" s="155">
        <v>18.8294</v>
      </c>
      <c r="E18" s="155">
        <v>19.840299999999999</v>
      </c>
      <c r="F18" s="155">
        <v>18.710999999999999</v>
      </c>
      <c r="G18" s="155">
        <v>22.996400000000001</v>
      </c>
      <c r="H18" s="155">
        <v>25.2531</v>
      </c>
      <c r="I18" s="155">
        <v>2.0114999999999998</v>
      </c>
      <c r="J18" s="155">
        <v>1.6308</v>
      </c>
      <c r="K18" s="155">
        <v>1.8351999999999999</v>
      </c>
      <c r="L18" s="155">
        <v>1.9790999999999999</v>
      </c>
      <c r="M18" s="155">
        <v>1.9965000000000002</v>
      </c>
      <c r="N18" s="155">
        <v>1.85</v>
      </c>
      <c r="O18" s="155">
        <v>1.9550000000000001</v>
      </c>
      <c r="P18" s="155">
        <v>4.1798000000000002</v>
      </c>
      <c r="Q18" s="155">
        <v>5.3036000000000003</v>
      </c>
      <c r="R18" s="155">
        <v>4.5384000000000002</v>
      </c>
      <c r="S18" s="155">
        <v>4.2766999999999999</v>
      </c>
      <c r="T18" s="155">
        <v>4.5594999999999999</v>
      </c>
      <c r="U18" s="155">
        <v>4.9000000000000004</v>
      </c>
      <c r="V18" s="155">
        <v>4.0907</v>
      </c>
    </row>
    <row r="19" spans="1:22" ht="13.5" customHeight="1" x14ac:dyDescent="0.25">
      <c r="A19" s="191" t="s">
        <v>195</v>
      </c>
      <c r="B19" s="155">
        <v>15.918699999999999</v>
      </c>
      <c r="C19" s="155">
        <v>11.8165</v>
      </c>
      <c r="D19" s="155">
        <v>12.138999999999999</v>
      </c>
      <c r="E19" s="155">
        <v>10.302300000000001</v>
      </c>
      <c r="F19" s="155">
        <v>15.4512</v>
      </c>
      <c r="G19" s="155">
        <v>18.486499999999999</v>
      </c>
      <c r="H19" s="155">
        <v>17.599599999999999</v>
      </c>
      <c r="I19" s="155">
        <v>2.3971999999999998</v>
      </c>
      <c r="J19" s="155">
        <v>1.7032</v>
      </c>
      <c r="K19" s="155">
        <v>1.6019000000000001</v>
      </c>
      <c r="L19" s="155">
        <v>1.3778999999999999</v>
      </c>
      <c r="M19" s="155">
        <v>2.0045999999999999</v>
      </c>
      <c r="N19" s="155">
        <v>2.04</v>
      </c>
      <c r="O19" s="155">
        <v>1.7126999999999999</v>
      </c>
      <c r="P19" s="155">
        <v>1.4883999999999999</v>
      </c>
      <c r="Q19" s="155">
        <v>2.2081</v>
      </c>
      <c r="R19" s="155">
        <v>2.5125000000000002</v>
      </c>
      <c r="S19" s="155">
        <v>2.9915000000000003</v>
      </c>
      <c r="T19" s="155">
        <v>2.0476000000000001</v>
      </c>
      <c r="U19" s="155">
        <v>1.7</v>
      </c>
      <c r="V19" s="155">
        <v>1.8058000000000001</v>
      </c>
    </row>
    <row r="20" spans="1:22" ht="13.5" customHeight="1" x14ac:dyDescent="0.25">
      <c r="A20" s="191" t="s">
        <v>196</v>
      </c>
      <c r="B20" s="155">
        <v>34.021999999999998</v>
      </c>
      <c r="C20" s="155">
        <v>21.5032</v>
      </c>
      <c r="D20" s="155">
        <v>25.822199999999999</v>
      </c>
      <c r="E20" s="155">
        <v>27.496500000000001</v>
      </c>
      <c r="F20" s="155">
        <v>34.289400000000001</v>
      </c>
      <c r="G20" s="155">
        <v>52.795000000000002</v>
      </c>
      <c r="H20" s="155">
        <v>41.846600000000002</v>
      </c>
      <c r="I20" s="155">
        <v>4.0692000000000004</v>
      </c>
      <c r="J20" s="155">
        <v>2.4316</v>
      </c>
      <c r="K20" s="155">
        <v>2.3159999999999998</v>
      </c>
      <c r="L20" s="155">
        <v>2.5562</v>
      </c>
      <c r="M20" s="155">
        <v>3.2164999999999999</v>
      </c>
      <c r="N20" s="155">
        <v>4.75</v>
      </c>
      <c r="O20" s="155">
        <v>3.5221</v>
      </c>
      <c r="P20" s="155">
        <v>0.56220000000000003</v>
      </c>
      <c r="Q20" s="155">
        <v>1.0218</v>
      </c>
      <c r="R20" s="155">
        <v>1.1433</v>
      </c>
      <c r="S20" s="155">
        <v>0.94789999999999996</v>
      </c>
      <c r="T20" s="155">
        <v>0.75600000000000001</v>
      </c>
      <c r="U20" s="155">
        <v>0.5</v>
      </c>
      <c r="V20" s="155">
        <v>0.72940000000000005</v>
      </c>
    </row>
    <row r="21" spans="1:22" ht="13.5" customHeight="1" x14ac:dyDescent="0.25">
      <c r="A21" s="191" t="s">
        <v>197</v>
      </c>
      <c r="B21" s="155">
        <v>14.048299999999999</v>
      </c>
      <c r="C21" s="155">
        <v>13.210900000000001</v>
      </c>
      <c r="D21" s="155">
        <v>16.439800000000002</v>
      </c>
      <c r="E21" s="155">
        <v>14.5162</v>
      </c>
      <c r="F21" s="155">
        <v>17.189399999999999</v>
      </c>
      <c r="G21" s="155">
        <v>20.948599999999999</v>
      </c>
      <c r="H21" s="155">
        <v>16.615600000000001</v>
      </c>
      <c r="I21" s="155">
        <v>2.0200999999999998</v>
      </c>
      <c r="J21" s="155">
        <v>1.8793</v>
      </c>
      <c r="K21" s="155">
        <v>2.2490999999999999</v>
      </c>
      <c r="L21" s="155">
        <v>1.9127999999999998</v>
      </c>
      <c r="M21" s="155">
        <v>2.1143000000000001</v>
      </c>
      <c r="N21" s="155">
        <v>1.68</v>
      </c>
      <c r="O21" s="155">
        <v>1.8809</v>
      </c>
      <c r="P21" s="155">
        <v>3.6073</v>
      </c>
      <c r="Q21" s="155">
        <v>4.0354000000000001</v>
      </c>
      <c r="R21" s="155">
        <v>2.8692000000000002</v>
      </c>
      <c r="S21" s="155">
        <v>3.4537</v>
      </c>
      <c r="T21" s="155">
        <v>3.0514999999999999</v>
      </c>
      <c r="U21" s="155">
        <v>3.6</v>
      </c>
      <c r="V21" s="155">
        <v>3.0659000000000001</v>
      </c>
    </row>
    <row r="22" spans="1:22" ht="13.5" customHeight="1" x14ac:dyDescent="0.25">
      <c r="A22" s="191" t="s">
        <v>199</v>
      </c>
      <c r="B22" s="155">
        <v>10.4625</v>
      </c>
      <c r="C22" s="155">
        <v>8.7508999999999997</v>
      </c>
      <c r="D22" s="155">
        <v>12.8187</v>
      </c>
      <c r="E22" s="155">
        <v>13.642300000000001</v>
      </c>
      <c r="F22" s="155">
        <v>13.6601</v>
      </c>
      <c r="G22" s="155">
        <v>13.2182</v>
      </c>
      <c r="H22" s="155">
        <v>12.214</v>
      </c>
      <c r="I22" s="155">
        <v>1.6755</v>
      </c>
      <c r="J22" s="155">
        <v>1.2481</v>
      </c>
      <c r="K22" s="155">
        <v>1.3886000000000001</v>
      </c>
      <c r="L22" s="155">
        <v>1.3705000000000001</v>
      </c>
      <c r="M22" s="155">
        <v>1.3818999999999999</v>
      </c>
      <c r="N22" s="155">
        <v>1.1399999999999999</v>
      </c>
      <c r="O22" s="155">
        <v>1.0766</v>
      </c>
      <c r="P22" s="155">
        <v>2.5899000000000001</v>
      </c>
      <c r="Q22" s="155">
        <v>4.1218000000000004</v>
      </c>
      <c r="R22" s="155">
        <v>2.9329999999999998</v>
      </c>
      <c r="S22" s="155">
        <v>3.2831000000000001</v>
      </c>
      <c r="T22" s="155">
        <v>3.2715000000000001</v>
      </c>
      <c r="U22" s="155">
        <v>4.2</v>
      </c>
      <c r="V22" s="155">
        <v>3.7648999999999999</v>
      </c>
    </row>
    <row r="23" spans="1:22" ht="13.5" customHeight="1" x14ac:dyDescent="0.25">
      <c r="A23" s="192" t="s">
        <v>201</v>
      </c>
      <c r="B23" s="193">
        <v>15.933</v>
      </c>
      <c r="C23" s="193">
        <v>17.7773</v>
      </c>
      <c r="D23" s="193">
        <v>21.479900000000001</v>
      </c>
      <c r="E23" s="193">
        <v>17.927599999999998</v>
      </c>
      <c r="F23" s="193">
        <v>17.638300000000001</v>
      </c>
      <c r="G23" s="193">
        <v>13.498900000000001</v>
      </c>
      <c r="H23" s="193">
        <v>15.4801</v>
      </c>
      <c r="I23" s="193">
        <v>1.9544000000000001</v>
      </c>
      <c r="J23" s="193">
        <v>1.5396999999999998</v>
      </c>
      <c r="K23" s="193">
        <v>1.6595</v>
      </c>
      <c r="L23" s="193">
        <v>1.7566000000000002</v>
      </c>
      <c r="M23" s="193">
        <v>1.9113</v>
      </c>
      <c r="N23" s="193">
        <v>1.47</v>
      </c>
      <c r="O23" s="193">
        <v>1.5770999999999999</v>
      </c>
      <c r="P23" s="193">
        <v>3.1400999999999999</v>
      </c>
      <c r="Q23" s="193">
        <v>4.8490000000000002</v>
      </c>
      <c r="R23" s="193">
        <v>3.4811000000000001</v>
      </c>
      <c r="S23" s="193">
        <v>2.7568999999999999</v>
      </c>
      <c r="T23" s="193">
        <v>3.1206</v>
      </c>
      <c r="U23" s="193">
        <v>4</v>
      </c>
      <c r="V23" s="193">
        <v>3.9592999999999998</v>
      </c>
    </row>
    <row r="24" spans="1:22" ht="13.5" customHeight="1" x14ac:dyDescent="0.25">
      <c r="A24" s="144"/>
      <c r="B24" s="194"/>
      <c r="C24" s="194"/>
      <c r="D24" s="194"/>
      <c r="E24" s="194"/>
      <c r="F24" s="194"/>
      <c r="G24" s="194"/>
      <c r="H24" s="194"/>
      <c r="I24" s="194"/>
      <c r="J24" s="194" t="s">
        <v>29</v>
      </c>
      <c r="K24" s="194"/>
      <c r="L24" s="194"/>
      <c r="M24" s="194"/>
      <c r="N24" s="194"/>
      <c r="O24" s="194"/>
      <c r="P24" s="194"/>
      <c r="Q24" s="194"/>
      <c r="R24" s="194"/>
      <c r="S24" s="194"/>
      <c r="T24" s="194"/>
      <c r="U24" s="146"/>
      <c r="V24" s="146"/>
    </row>
    <row r="25" spans="1:22" ht="13.5" customHeight="1" x14ac:dyDescent="0.25">
      <c r="A25" s="195" t="s">
        <v>202</v>
      </c>
      <c r="B25" s="190">
        <v>13.7919</v>
      </c>
      <c r="C25" s="190">
        <v>19.403099999999998</v>
      </c>
      <c r="D25" s="190">
        <v>24.026800000000001</v>
      </c>
      <c r="E25" s="190">
        <v>21.508700000000001</v>
      </c>
      <c r="F25" s="190" t="s">
        <v>23</v>
      </c>
      <c r="G25" s="190">
        <v>25.8</v>
      </c>
      <c r="H25" s="190">
        <v>27.746600000000001</v>
      </c>
      <c r="I25" s="190">
        <v>1.3936999999999999</v>
      </c>
      <c r="J25" s="190">
        <v>1.1717</v>
      </c>
      <c r="K25" s="190">
        <v>1.2825</v>
      </c>
      <c r="L25" s="190">
        <v>1.5552000000000001</v>
      </c>
      <c r="M25" s="190">
        <v>1.6604999999999999</v>
      </c>
      <c r="N25" s="190">
        <v>1.6</v>
      </c>
      <c r="O25" s="190">
        <v>1.6093</v>
      </c>
      <c r="P25" s="190">
        <v>3.7709000000000001</v>
      </c>
      <c r="Q25" s="190">
        <v>3.6977000000000002</v>
      </c>
      <c r="R25" s="190">
        <v>4.6109</v>
      </c>
      <c r="S25" s="190">
        <v>2.6236000000000002</v>
      </c>
      <c r="T25" s="190">
        <v>2.8456999999999999</v>
      </c>
      <c r="U25" s="190">
        <v>3.4796</v>
      </c>
      <c r="V25" s="190">
        <v>4.1090999999999998</v>
      </c>
    </row>
    <row r="26" spans="1:22" ht="13.5" customHeight="1" x14ac:dyDescent="0.25">
      <c r="A26" s="191" t="s">
        <v>204</v>
      </c>
      <c r="B26" s="155">
        <v>12.0083</v>
      </c>
      <c r="C26" s="155">
        <v>11.0091</v>
      </c>
      <c r="D26" s="155">
        <v>16.346599999999999</v>
      </c>
      <c r="E26" s="155">
        <v>25.6099</v>
      </c>
      <c r="F26" s="155">
        <v>25.131</v>
      </c>
      <c r="G26" s="155">
        <v>21.8</v>
      </c>
      <c r="H26" s="155">
        <v>23.843399999999999</v>
      </c>
      <c r="I26" s="155">
        <v>1.2631000000000001</v>
      </c>
      <c r="J26" s="155">
        <v>1.0521</v>
      </c>
      <c r="K26" s="155">
        <v>1.2307999999999999</v>
      </c>
      <c r="L26" s="155">
        <v>1.4636</v>
      </c>
      <c r="M26" s="155">
        <v>1.4093</v>
      </c>
      <c r="N26" s="155">
        <v>1.4</v>
      </c>
      <c r="O26" s="155">
        <v>1.4303999999999999</v>
      </c>
      <c r="P26" s="155">
        <v>3.9592999999999998</v>
      </c>
      <c r="Q26" s="155">
        <v>4.9035000000000002</v>
      </c>
      <c r="R26" s="155">
        <v>3.8666999999999998</v>
      </c>
      <c r="S26" s="155">
        <v>3.1421000000000001</v>
      </c>
      <c r="T26" s="155">
        <v>3.3136000000000001</v>
      </c>
      <c r="U26" s="155">
        <v>3.2176</v>
      </c>
      <c r="V26" s="155">
        <v>3.4609000000000001</v>
      </c>
    </row>
    <row r="27" spans="1:22" ht="13.5" customHeight="1" x14ac:dyDescent="0.25">
      <c r="A27" s="191" t="s">
        <v>205</v>
      </c>
      <c r="B27" s="155">
        <v>12.6457</v>
      </c>
      <c r="C27" s="155">
        <v>10.933199999999999</v>
      </c>
      <c r="D27" s="155">
        <v>15.3788</v>
      </c>
      <c r="E27" s="155">
        <v>18.241299999999999</v>
      </c>
      <c r="F27" s="155">
        <v>16.217500000000001</v>
      </c>
      <c r="G27" s="155">
        <v>23</v>
      </c>
      <c r="H27" s="155">
        <v>17.795200000000001</v>
      </c>
      <c r="I27" s="155">
        <v>1.5026000000000002</v>
      </c>
      <c r="J27" s="155">
        <v>1.1932</v>
      </c>
      <c r="K27" s="155">
        <v>1.5045999999999999</v>
      </c>
      <c r="L27" s="155">
        <v>1.7774999999999999</v>
      </c>
      <c r="M27" s="155">
        <v>1.6493</v>
      </c>
      <c r="N27" s="155">
        <v>1.7</v>
      </c>
      <c r="O27" s="155">
        <v>1.7275</v>
      </c>
      <c r="P27" s="155">
        <v>2.7427000000000001</v>
      </c>
      <c r="Q27" s="155">
        <v>4.1052</v>
      </c>
      <c r="R27" s="155">
        <v>3.3946000000000001</v>
      </c>
      <c r="S27" s="155">
        <v>2.8296000000000001</v>
      </c>
      <c r="T27" s="155">
        <v>2.7351999999999999</v>
      </c>
      <c r="U27" s="155">
        <v>2.7646999999999999</v>
      </c>
      <c r="V27" s="155">
        <v>2.6695000000000002</v>
      </c>
    </row>
    <row r="28" spans="1:22" ht="13.5" customHeight="1" x14ac:dyDescent="0.25">
      <c r="A28" s="191" t="s">
        <v>206</v>
      </c>
      <c r="B28" s="155">
        <v>11.344200000000001</v>
      </c>
      <c r="C28" s="155">
        <v>13.399699999999999</v>
      </c>
      <c r="D28" s="155">
        <v>16.291599999999999</v>
      </c>
      <c r="E28" s="155">
        <v>21.154699999999998</v>
      </c>
      <c r="F28" s="155">
        <v>21.5215</v>
      </c>
      <c r="G28" s="155">
        <v>22.2</v>
      </c>
      <c r="H28" s="155">
        <v>20.529</v>
      </c>
      <c r="I28" s="155">
        <v>1.2504999999999999</v>
      </c>
      <c r="J28" s="155">
        <v>1.0615000000000001</v>
      </c>
      <c r="K28" s="155">
        <v>1.2147999999999999</v>
      </c>
      <c r="L28" s="155">
        <v>1.4986999999999999</v>
      </c>
      <c r="M28" s="155">
        <v>1.4472</v>
      </c>
      <c r="N28" s="155">
        <v>1.5</v>
      </c>
      <c r="O28" s="155">
        <v>1.5266</v>
      </c>
      <c r="P28" s="155">
        <v>4.0877999999999997</v>
      </c>
      <c r="Q28" s="155">
        <v>5.0940000000000003</v>
      </c>
      <c r="R28" s="155">
        <v>4.3951000000000002</v>
      </c>
      <c r="S28" s="155">
        <v>3.4784000000000002</v>
      </c>
      <c r="T28" s="155">
        <v>3.7025000000000001</v>
      </c>
      <c r="U28" s="155">
        <v>3.5914000000000001</v>
      </c>
      <c r="V28" s="155">
        <v>3.6038999999999999</v>
      </c>
    </row>
    <row r="29" spans="1:22" ht="13.5" customHeight="1" x14ac:dyDescent="0.25">
      <c r="A29" s="196" t="s">
        <v>208</v>
      </c>
      <c r="B29" s="155">
        <v>13.360300000000001</v>
      </c>
      <c r="C29" s="155">
        <v>10.885999999999999</v>
      </c>
      <c r="D29" s="155">
        <v>18.3155</v>
      </c>
      <c r="E29" s="155">
        <v>16.746400000000001</v>
      </c>
      <c r="F29" s="155">
        <v>19.021799999999999</v>
      </c>
      <c r="G29" s="155">
        <v>33.9</v>
      </c>
      <c r="H29" s="155">
        <v>62.383299999999998</v>
      </c>
      <c r="I29" s="155">
        <v>1.8283</v>
      </c>
      <c r="J29" s="155">
        <v>1.6137999999999999</v>
      </c>
      <c r="K29" s="155">
        <v>1.7662</v>
      </c>
      <c r="L29" s="155">
        <v>2.0011999999999999</v>
      </c>
      <c r="M29" s="155">
        <v>1.8446</v>
      </c>
      <c r="N29" s="155">
        <v>1.8</v>
      </c>
      <c r="O29" s="155">
        <v>1.7971999999999999</v>
      </c>
      <c r="P29" s="155">
        <v>3.1680000000000001</v>
      </c>
      <c r="Q29" s="155">
        <v>3.9262000000000001</v>
      </c>
      <c r="R29" s="155">
        <v>3.9527999999999999</v>
      </c>
      <c r="S29" s="155">
        <v>3.6433</v>
      </c>
      <c r="T29" s="155">
        <v>4.6528999999999998</v>
      </c>
      <c r="U29" s="155">
        <v>4.218</v>
      </c>
      <c r="V29" s="155">
        <v>3.9937999999999998</v>
      </c>
    </row>
    <row r="30" spans="1:22" ht="13.5" customHeight="1" x14ac:dyDescent="0.25">
      <c r="A30" s="191" t="s">
        <v>210</v>
      </c>
      <c r="B30" s="155">
        <v>13.049799999999999</v>
      </c>
      <c r="C30" s="155">
        <v>48.844700000000003</v>
      </c>
      <c r="D30" s="155" t="s">
        <v>23</v>
      </c>
      <c r="E30" s="155" t="s">
        <v>23</v>
      </c>
      <c r="F30" s="155" t="s">
        <v>23</v>
      </c>
      <c r="G30" s="155">
        <v>784.3</v>
      </c>
      <c r="H30" s="155">
        <v>39.378</v>
      </c>
      <c r="I30" s="155">
        <v>0.83830000000000005</v>
      </c>
      <c r="J30" s="155">
        <v>0.73550000000000004</v>
      </c>
      <c r="K30" s="155">
        <v>0.79900000000000004</v>
      </c>
      <c r="L30" s="155">
        <v>1.0277000000000001</v>
      </c>
      <c r="M30" s="155">
        <v>0.97099999999999997</v>
      </c>
      <c r="N30" s="155">
        <v>1.1000000000000001</v>
      </c>
      <c r="O30" s="155">
        <v>1.0296000000000001</v>
      </c>
      <c r="P30" s="155">
        <v>3.7907999999999999</v>
      </c>
      <c r="Q30" s="155">
        <v>5.3250999999999999</v>
      </c>
      <c r="R30" s="155">
        <v>3.6675</v>
      </c>
      <c r="S30" s="155">
        <v>2.9428999999999998</v>
      </c>
      <c r="T30" s="155">
        <v>3.0236000000000001</v>
      </c>
      <c r="U30" s="155">
        <v>2.9502999999999999</v>
      </c>
      <c r="V30" s="155">
        <v>3.6038000000000001</v>
      </c>
    </row>
    <row r="31" spans="1:22" ht="13.5" customHeight="1" x14ac:dyDescent="0.25">
      <c r="A31" s="191" t="s">
        <v>211</v>
      </c>
      <c r="B31" s="155">
        <v>7.5521000000000003</v>
      </c>
      <c r="C31" s="155">
        <v>12.189500000000001</v>
      </c>
      <c r="D31" s="155">
        <v>21.588999999999999</v>
      </c>
      <c r="E31" s="155">
        <v>16.539000000000001</v>
      </c>
      <c r="F31" s="155">
        <v>21.5627</v>
      </c>
      <c r="G31" s="155">
        <v>23.5</v>
      </c>
      <c r="H31" s="155">
        <v>18.464300000000001</v>
      </c>
      <c r="I31" s="155">
        <v>1.2105999999999999</v>
      </c>
      <c r="J31" s="155">
        <v>1.0234000000000001</v>
      </c>
      <c r="K31" s="155">
        <v>1.0985</v>
      </c>
      <c r="L31" s="155">
        <v>1.4176</v>
      </c>
      <c r="M31" s="155">
        <v>1.3994</v>
      </c>
      <c r="N31" s="155">
        <v>1.4</v>
      </c>
      <c r="O31" s="155">
        <v>1.3324</v>
      </c>
      <c r="P31" s="155">
        <v>5.7873999999999999</v>
      </c>
      <c r="Q31" s="155">
        <v>6.0030999999999999</v>
      </c>
      <c r="R31" s="155">
        <v>6.7469999999999999</v>
      </c>
      <c r="S31" s="155">
        <v>4.3758999999999997</v>
      </c>
      <c r="T31" s="155">
        <v>6.2457000000000003</v>
      </c>
      <c r="U31" s="155">
        <v>4.4714999999999998</v>
      </c>
      <c r="V31" s="155">
        <v>3.9889999999999999</v>
      </c>
    </row>
    <row r="32" spans="1:22" ht="13.5" customHeight="1" x14ac:dyDescent="0.25">
      <c r="A32" s="191" t="s">
        <v>212</v>
      </c>
      <c r="B32" s="155">
        <v>14.194599999999999</v>
      </c>
      <c r="C32" s="155">
        <v>13.547700000000001</v>
      </c>
      <c r="D32" s="155">
        <v>13.819800000000001</v>
      </c>
      <c r="E32" s="155">
        <v>17.0002</v>
      </c>
      <c r="F32" s="155">
        <v>15.750999999999999</v>
      </c>
      <c r="G32" s="155">
        <v>17.399999999999999</v>
      </c>
      <c r="H32" s="155">
        <v>18.402699999999999</v>
      </c>
      <c r="I32" s="155">
        <v>2.1867999999999999</v>
      </c>
      <c r="J32" s="155">
        <v>1.8488</v>
      </c>
      <c r="K32" s="155">
        <v>2.0093999999999999</v>
      </c>
      <c r="L32" s="155">
        <v>2.2747999999999999</v>
      </c>
      <c r="M32" s="155">
        <v>2.2421000000000002</v>
      </c>
      <c r="N32" s="155">
        <v>2.1</v>
      </c>
      <c r="O32" s="155">
        <v>2.1755</v>
      </c>
      <c r="P32" s="155">
        <v>2.5343999999999998</v>
      </c>
      <c r="Q32" s="155">
        <v>4.6016000000000004</v>
      </c>
      <c r="R32" s="155">
        <v>3.8843999999999999</v>
      </c>
      <c r="S32" s="155">
        <v>3.867</v>
      </c>
      <c r="T32" s="155">
        <v>3.5251000000000001</v>
      </c>
      <c r="U32" s="155">
        <v>4.3646000000000003</v>
      </c>
      <c r="V32" s="155">
        <v>4.1029</v>
      </c>
    </row>
    <row r="33" spans="1:22" ht="13.5" customHeight="1" x14ac:dyDescent="0.25">
      <c r="A33" s="191" t="s">
        <v>213</v>
      </c>
      <c r="B33" s="155">
        <v>14.1088</v>
      </c>
      <c r="C33" s="155">
        <v>16.364000000000001</v>
      </c>
      <c r="D33" s="155">
        <v>17.630500000000001</v>
      </c>
      <c r="E33" s="155">
        <v>18.3842</v>
      </c>
      <c r="F33" s="155">
        <v>20.918700000000001</v>
      </c>
      <c r="G33" s="155">
        <v>18.2</v>
      </c>
      <c r="H33" s="155">
        <v>29.807500000000001</v>
      </c>
      <c r="I33" s="155">
        <v>2.3048999999999999</v>
      </c>
      <c r="J33" s="155">
        <v>2.0070999999999999</v>
      </c>
      <c r="K33" s="155">
        <v>2.2383999999999999</v>
      </c>
      <c r="L33" s="155">
        <v>2.5945999999999998</v>
      </c>
      <c r="M33" s="155">
        <v>2.7566999999999999</v>
      </c>
      <c r="N33" s="155">
        <v>2.5</v>
      </c>
      <c r="O33" s="155">
        <v>2.3664000000000001</v>
      </c>
      <c r="P33" s="155">
        <v>3.0043000000000002</v>
      </c>
      <c r="Q33" s="155">
        <v>3.6568000000000001</v>
      </c>
      <c r="R33" s="155">
        <v>3.2976999999999999</v>
      </c>
      <c r="S33" s="155">
        <v>2.9504999999999999</v>
      </c>
      <c r="T33" s="155">
        <v>3.0310999999999999</v>
      </c>
      <c r="U33" s="155">
        <v>3.2738</v>
      </c>
      <c r="V33" s="155">
        <v>3.5255999999999998</v>
      </c>
    </row>
    <row r="34" spans="1:22" ht="13.5" customHeight="1" x14ac:dyDescent="0.25">
      <c r="A34" s="197" t="s">
        <v>214</v>
      </c>
    </row>
  </sheetData>
  <mergeCells count="5">
    <mergeCell ref="A1:T1"/>
    <mergeCell ref="A2:A3"/>
    <mergeCell ref="B2:H2"/>
    <mergeCell ref="I2:O2"/>
    <mergeCell ref="P2:V2"/>
  </mergeCells>
  <pageMargins left="0.7" right="0.48" top="0.75" bottom="0.75"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1"/>
  <sheetViews>
    <sheetView workbookViewId="0">
      <pane xSplit="1" ySplit="3" topLeftCell="B19" activePane="bottomRight" state="frozen"/>
      <selection activeCell="X10" sqref="X10"/>
      <selection pane="topRight" activeCell="X10" sqref="X10"/>
      <selection pane="bottomLeft" activeCell="X10" sqref="X10"/>
      <selection pane="bottomRight" activeCell="X10" sqref="X10"/>
    </sheetView>
  </sheetViews>
  <sheetFormatPr defaultRowHeight="15" x14ac:dyDescent="0.25"/>
  <cols>
    <col min="1" max="1" width="27.28515625" style="89" customWidth="1"/>
    <col min="2" max="8" width="8.5703125" style="89" customWidth="1"/>
    <col min="9" max="22" width="8.5703125" style="2" customWidth="1"/>
  </cols>
  <sheetData>
    <row r="1" spans="1:27" x14ac:dyDescent="0.25">
      <c r="A1" s="198" t="s">
        <v>222</v>
      </c>
      <c r="B1" s="198"/>
      <c r="C1" s="198"/>
      <c r="D1" s="198"/>
      <c r="E1" s="198"/>
      <c r="F1" s="198"/>
      <c r="G1" s="198"/>
      <c r="H1" s="198"/>
      <c r="I1" s="198"/>
      <c r="J1" s="198"/>
      <c r="K1" s="198"/>
      <c r="L1" s="198"/>
      <c r="M1" s="198"/>
      <c r="N1" s="198"/>
      <c r="O1" s="198"/>
      <c r="P1" s="198"/>
      <c r="Q1" s="198"/>
      <c r="R1" s="198"/>
      <c r="S1" s="198"/>
      <c r="T1" s="198"/>
      <c r="U1" s="198"/>
      <c r="V1" s="198"/>
      <c r="W1" s="198"/>
      <c r="X1" s="198"/>
      <c r="Y1" s="198"/>
      <c r="Z1" s="198"/>
      <c r="AA1" s="198"/>
    </row>
    <row r="2" spans="1:27" x14ac:dyDescent="0.25">
      <c r="A2" s="241" t="s">
        <v>1</v>
      </c>
      <c r="B2" s="243" t="s">
        <v>223</v>
      </c>
      <c r="C2" s="244"/>
      <c r="D2" s="244"/>
      <c r="E2" s="244"/>
      <c r="F2" s="244"/>
      <c r="G2" s="244"/>
      <c r="H2" s="276"/>
      <c r="I2" s="243" t="s">
        <v>224</v>
      </c>
      <c r="J2" s="244"/>
      <c r="K2" s="244"/>
      <c r="L2" s="244"/>
      <c r="M2" s="244"/>
      <c r="N2" s="244"/>
      <c r="O2" s="276"/>
      <c r="P2" s="243" t="s">
        <v>225</v>
      </c>
      <c r="Q2" s="244"/>
      <c r="R2" s="244"/>
      <c r="S2" s="244"/>
      <c r="T2" s="244"/>
      <c r="U2" s="244"/>
      <c r="V2" s="276"/>
    </row>
    <row r="3" spans="1:27" x14ac:dyDescent="0.25">
      <c r="A3" s="334"/>
      <c r="B3" s="199">
        <v>2010</v>
      </c>
      <c r="C3" s="199">
        <v>2011</v>
      </c>
      <c r="D3" s="199">
        <v>2012</v>
      </c>
      <c r="E3" s="199">
        <v>2013</v>
      </c>
      <c r="F3" s="199">
        <v>2014</v>
      </c>
      <c r="G3" s="199">
        <v>2015</v>
      </c>
      <c r="H3" s="199">
        <v>2016</v>
      </c>
      <c r="I3" s="199">
        <v>2010</v>
      </c>
      <c r="J3" s="199">
        <v>2011</v>
      </c>
      <c r="K3" s="199">
        <v>2012</v>
      </c>
      <c r="L3" s="199">
        <v>2013</v>
      </c>
      <c r="M3" s="199">
        <v>2014</v>
      </c>
      <c r="N3" s="199">
        <v>2015</v>
      </c>
      <c r="O3" s="199">
        <v>2016</v>
      </c>
      <c r="P3" s="199">
        <v>2010</v>
      </c>
      <c r="Q3" s="199">
        <v>2011</v>
      </c>
      <c r="R3" s="199">
        <v>2012</v>
      </c>
      <c r="S3" s="199">
        <v>2013</v>
      </c>
      <c r="T3" s="199">
        <v>2014</v>
      </c>
      <c r="U3" s="199">
        <v>2015</v>
      </c>
      <c r="V3" s="199">
        <v>2016</v>
      </c>
    </row>
    <row r="4" spans="1:27" x14ac:dyDescent="0.25">
      <c r="A4" s="19"/>
      <c r="B4" s="6"/>
      <c r="C4" s="6"/>
      <c r="D4" s="6"/>
      <c r="E4" s="6"/>
      <c r="F4" s="6"/>
      <c r="G4" s="6"/>
      <c r="H4" s="6"/>
      <c r="I4" s="6"/>
      <c r="J4" s="6"/>
      <c r="K4" s="6"/>
      <c r="L4" s="6"/>
      <c r="M4" s="6"/>
      <c r="N4" s="6"/>
      <c r="O4" s="6"/>
      <c r="P4" s="6"/>
      <c r="Q4" s="6"/>
      <c r="R4" s="6"/>
      <c r="S4" s="6"/>
      <c r="T4" s="6"/>
      <c r="U4" s="6"/>
      <c r="V4" s="6"/>
    </row>
    <row r="5" spans="1:27" x14ac:dyDescent="0.25">
      <c r="A5" s="85" t="s">
        <v>226</v>
      </c>
      <c r="B5" s="15" t="s">
        <v>23</v>
      </c>
      <c r="C5" s="15" t="s">
        <v>23</v>
      </c>
      <c r="D5" s="15" t="s">
        <v>23</v>
      </c>
      <c r="E5" s="15" t="s">
        <v>23</v>
      </c>
      <c r="F5" s="15" t="s">
        <v>23</v>
      </c>
      <c r="G5" s="15" t="s">
        <v>23</v>
      </c>
      <c r="H5" s="15" t="s">
        <v>23</v>
      </c>
      <c r="I5" s="15">
        <v>53759.602075675299</v>
      </c>
      <c r="J5" s="15">
        <v>51052.619479383</v>
      </c>
      <c r="K5" s="15">
        <v>43840.99654338316</v>
      </c>
      <c r="L5" s="15">
        <v>35699.506599981243</v>
      </c>
      <c r="M5" s="15">
        <v>47839.890695612004</v>
      </c>
      <c r="N5" s="15">
        <v>49897.629699854333</v>
      </c>
      <c r="O5" s="15">
        <v>30360.640510768961</v>
      </c>
      <c r="P5" s="15">
        <v>53759.602075675299</v>
      </c>
      <c r="Q5" s="15">
        <v>51052.619479383</v>
      </c>
      <c r="R5" s="15">
        <v>43840.99654338316</v>
      </c>
      <c r="S5" s="15">
        <v>35699.506599981243</v>
      </c>
      <c r="T5" s="15">
        <v>47839.890695612004</v>
      </c>
      <c r="U5" s="15">
        <v>49897.629699854333</v>
      </c>
      <c r="V5" s="15">
        <v>30360.640510768961</v>
      </c>
    </row>
    <row r="6" spans="1:27" x14ac:dyDescent="0.25">
      <c r="A6" s="85" t="s">
        <v>32</v>
      </c>
      <c r="B6" s="15" t="s">
        <v>23</v>
      </c>
      <c r="C6" s="15" t="s">
        <v>23</v>
      </c>
      <c r="D6" s="15" t="s">
        <v>23</v>
      </c>
      <c r="E6" s="15" t="s">
        <v>23</v>
      </c>
      <c r="F6" s="15" t="s">
        <v>23</v>
      </c>
      <c r="G6" s="15" t="s">
        <v>23</v>
      </c>
      <c r="H6" s="15" t="s">
        <v>23</v>
      </c>
      <c r="I6" s="15">
        <v>36642.2221103907</v>
      </c>
      <c r="J6" s="15">
        <v>53285.896801564697</v>
      </c>
      <c r="K6" s="15">
        <v>36953.7028940866</v>
      </c>
      <c r="L6" s="15">
        <v>42343.518445679423</v>
      </c>
      <c r="M6" s="15">
        <v>47370.906628244833</v>
      </c>
      <c r="N6" s="15">
        <v>45674.329598726181</v>
      </c>
      <c r="O6" s="15">
        <v>29701.063043523882</v>
      </c>
      <c r="P6" s="15">
        <v>36642.2221103907</v>
      </c>
      <c r="Q6" s="15">
        <v>53285.896801564697</v>
      </c>
      <c r="R6" s="15">
        <v>36953.7028940866</v>
      </c>
      <c r="S6" s="15">
        <v>42343.518445679423</v>
      </c>
      <c r="T6" s="15">
        <v>47370.906628244833</v>
      </c>
      <c r="U6" s="15">
        <v>45674.329598726181</v>
      </c>
      <c r="V6" s="15">
        <v>29701.063043523882</v>
      </c>
    </row>
    <row r="7" spans="1:27" x14ac:dyDescent="0.25">
      <c r="A7" s="85" t="s">
        <v>227</v>
      </c>
      <c r="B7" s="15" t="s">
        <v>23</v>
      </c>
      <c r="C7" s="15">
        <v>14145.4968429606</v>
      </c>
      <c r="D7" s="15">
        <v>18061.898195250302</v>
      </c>
      <c r="E7" s="15">
        <v>21100.336998806601</v>
      </c>
      <c r="F7" s="15">
        <v>28329.588645297299</v>
      </c>
      <c r="G7" s="15">
        <v>49644.545293387098</v>
      </c>
      <c r="H7" s="15">
        <v>61352.1867445518</v>
      </c>
      <c r="I7" s="15">
        <v>301.921086936243</v>
      </c>
      <c r="J7" s="15">
        <v>49.214061160331539</v>
      </c>
      <c r="K7" s="15">
        <v>224.61147274206684</v>
      </c>
      <c r="L7" s="15">
        <v>90.445382396558202</v>
      </c>
      <c r="M7" s="15">
        <v>16.067417980362848</v>
      </c>
      <c r="N7" s="15">
        <v>13.6738305449545</v>
      </c>
      <c r="O7" s="15">
        <v>15.44687661777677</v>
      </c>
      <c r="P7" s="15">
        <v>301.921086936243</v>
      </c>
      <c r="Q7" s="15">
        <v>14194.710904120931</v>
      </c>
      <c r="R7" s="15">
        <v>18286.50966799237</v>
      </c>
      <c r="S7" s="15">
        <v>21190.78238120316</v>
      </c>
      <c r="T7" s="15">
        <v>28345.656063277664</v>
      </c>
      <c r="U7" s="15">
        <v>49658.219123932053</v>
      </c>
      <c r="V7" s="15">
        <v>61367.633621169574</v>
      </c>
    </row>
    <row r="8" spans="1:27" x14ac:dyDescent="0.25">
      <c r="A8" s="85" t="s">
        <v>33</v>
      </c>
      <c r="B8" s="15">
        <v>73531.444856460803</v>
      </c>
      <c r="C8" s="15">
        <v>79148.964063181906</v>
      </c>
      <c r="D8" s="15">
        <v>85830.576054494697</v>
      </c>
      <c r="E8" s="15">
        <v>100493.252028915</v>
      </c>
      <c r="F8" s="15">
        <v>90617.950279198398</v>
      </c>
      <c r="G8" s="15">
        <v>55005.138497198903</v>
      </c>
      <c r="H8" s="15">
        <v>49617.093223652199</v>
      </c>
      <c r="I8" s="15">
        <v>3326.9061780820002</v>
      </c>
      <c r="J8" s="15">
        <v>2416.2557077216079</v>
      </c>
      <c r="K8" s="15">
        <v>5970.1242423588546</v>
      </c>
      <c r="L8" s="15">
        <v>2683.1217090990181</v>
      </c>
      <c r="M8" s="15">
        <v>1381.561989261764</v>
      </c>
      <c r="N8" s="15">
        <v>636.5564808635462</v>
      </c>
      <c r="O8" s="15">
        <v>648.456866687206</v>
      </c>
      <c r="P8" s="15">
        <v>76858.351034542808</v>
      </c>
      <c r="Q8" s="15">
        <v>81565.21977090351</v>
      </c>
      <c r="R8" s="15">
        <v>91800.700296853553</v>
      </c>
      <c r="S8" s="15">
        <v>103176.37373801402</v>
      </c>
      <c r="T8" s="15">
        <v>91999.512268460167</v>
      </c>
      <c r="U8" s="15">
        <v>55641.694978062449</v>
      </c>
      <c r="V8" s="15">
        <v>50265.550090339406</v>
      </c>
    </row>
    <row r="9" spans="1:27" x14ac:dyDescent="0.25">
      <c r="A9" s="85" t="s">
        <v>39</v>
      </c>
      <c r="B9" s="15" t="s">
        <v>23</v>
      </c>
      <c r="C9" s="15" t="s">
        <v>23</v>
      </c>
      <c r="D9" s="15" t="s">
        <v>23</v>
      </c>
      <c r="E9" s="15" t="s">
        <v>23</v>
      </c>
      <c r="F9" s="15" t="s">
        <v>23</v>
      </c>
      <c r="G9" s="15" t="s">
        <v>23</v>
      </c>
      <c r="H9" s="15" t="s">
        <v>23</v>
      </c>
      <c r="I9" s="15">
        <v>41747.95822715135</v>
      </c>
      <c r="J9" s="15" t="s">
        <v>23</v>
      </c>
      <c r="K9" s="15">
        <v>63873.803829200238</v>
      </c>
      <c r="L9" s="15">
        <v>29861.357504375766</v>
      </c>
      <c r="M9" s="15">
        <v>46618.594911852415</v>
      </c>
      <c r="N9" s="15">
        <v>100881.97782303899</v>
      </c>
      <c r="O9" s="15">
        <v>143391.76435317181</v>
      </c>
      <c r="P9" s="15">
        <v>41747.95822715135</v>
      </c>
      <c r="Q9" s="15" t="s">
        <v>23</v>
      </c>
      <c r="R9" s="15">
        <v>63873.803829200238</v>
      </c>
      <c r="S9" s="15">
        <v>29861.357504375766</v>
      </c>
      <c r="T9" s="15">
        <v>46618.594911852415</v>
      </c>
      <c r="U9" s="15">
        <v>100881.97782303899</v>
      </c>
      <c r="V9" s="15">
        <v>143391.76435317181</v>
      </c>
    </row>
    <row r="10" spans="1:27" x14ac:dyDescent="0.25">
      <c r="A10" s="85" t="s">
        <v>228</v>
      </c>
      <c r="B10" s="15">
        <v>18336.703203661498</v>
      </c>
      <c r="C10" s="15">
        <v>19598.543535209599</v>
      </c>
      <c r="D10" s="15">
        <v>43997.838254809001</v>
      </c>
      <c r="E10" s="15">
        <v>74302.2885945491</v>
      </c>
      <c r="F10" s="15">
        <v>123961.30569028499</v>
      </c>
      <c r="G10" s="15">
        <v>96846.834369752702</v>
      </c>
      <c r="H10" s="15">
        <v>99835.858446328202</v>
      </c>
      <c r="I10" s="15">
        <v>110582.5820844869</v>
      </c>
      <c r="J10" s="15">
        <v>63049.410627174002</v>
      </c>
      <c r="K10" s="15">
        <v>39374.6004688799</v>
      </c>
      <c r="L10" s="15">
        <v>48849.751008307598</v>
      </c>
      <c r="M10" s="15">
        <v>121581.2249212871</v>
      </c>
      <c r="N10" s="15">
        <v>143921.20401899761</v>
      </c>
      <c r="O10" s="15">
        <v>62742.276142135102</v>
      </c>
      <c r="P10" s="15">
        <v>128919.2852881484</v>
      </c>
      <c r="Q10" s="15">
        <v>82647.954162383598</v>
      </c>
      <c r="R10" s="15">
        <v>83372.438723688902</v>
      </c>
      <c r="S10" s="15">
        <v>123152.0396028567</v>
      </c>
      <c r="T10" s="15">
        <v>245542.53061157209</v>
      </c>
      <c r="U10" s="15">
        <v>240768.03838875031</v>
      </c>
      <c r="V10" s="15">
        <v>162578.13458846329</v>
      </c>
    </row>
    <row r="11" spans="1:27" x14ac:dyDescent="0.25">
      <c r="A11" s="85" t="s">
        <v>229</v>
      </c>
      <c r="B11" s="15">
        <v>26523.351365015202</v>
      </c>
      <c r="C11" s="15" t="s">
        <v>23</v>
      </c>
      <c r="D11" s="15">
        <v>15048.690529919801</v>
      </c>
      <c r="E11" s="15">
        <v>14752.6369651314</v>
      </c>
      <c r="F11" s="15">
        <v>18753.676266564002</v>
      </c>
      <c r="G11" s="15">
        <v>15066.1929960404</v>
      </c>
      <c r="H11" s="15">
        <v>8128.9677373002896</v>
      </c>
      <c r="I11" s="15">
        <v>6648.2657511008201</v>
      </c>
      <c r="J11" s="15">
        <v>14677.356488434325</v>
      </c>
      <c r="K11" s="15">
        <v>570.50639825048904</v>
      </c>
      <c r="L11" s="15">
        <v>2286.2312356029897</v>
      </c>
      <c r="M11" s="15">
        <v>2250.497277630775</v>
      </c>
      <c r="N11" s="15">
        <v>4663.0608361009899</v>
      </c>
      <c r="O11" s="15">
        <v>6916.6922506255842</v>
      </c>
      <c r="P11" s="15">
        <v>33171.617116116024</v>
      </c>
      <c r="Q11" s="15">
        <v>14677.356488434325</v>
      </c>
      <c r="R11" s="15">
        <v>15619.19692817029</v>
      </c>
      <c r="S11" s="15">
        <v>17038.868200734389</v>
      </c>
      <c r="T11" s="15">
        <v>21004.173544194775</v>
      </c>
      <c r="U11" s="15">
        <v>19729.253832141389</v>
      </c>
      <c r="V11" s="15">
        <v>15045.659987925874</v>
      </c>
    </row>
    <row r="12" spans="1:27" x14ac:dyDescent="0.25">
      <c r="A12" s="85" t="s">
        <v>230</v>
      </c>
      <c r="B12" s="15" t="s">
        <v>23</v>
      </c>
      <c r="C12" s="15" t="s">
        <v>23</v>
      </c>
      <c r="D12" s="15" t="s">
        <v>23</v>
      </c>
      <c r="E12" s="15" t="s">
        <v>23</v>
      </c>
      <c r="F12" s="15">
        <v>70059.906300178205</v>
      </c>
      <c r="G12" s="15">
        <v>55806.293240159801</v>
      </c>
      <c r="H12" s="15">
        <v>80403.112879624794</v>
      </c>
      <c r="I12" s="15" t="s">
        <v>23</v>
      </c>
      <c r="J12" s="15" t="s">
        <v>23</v>
      </c>
      <c r="K12" s="15" t="s">
        <v>23</v>
      </c>
      <c r="L12" s="15" t="s">
        <v>23</v>
      </c>
      <c r="M12" s="15">
        <v>27782.560246138859</v>
      </c>
      <c r="N12" s="15">
        <v>33311.254485115496</v>
      </c>
      <c r="O12" s="15">
        <v>22265.020301019998</v>
      </c>
      <c r="P12" s="15" t="s">
        <v>23</v>
      </c>
      <c r="Q12" s="15" t="s">
        <v>23</v>
      </c>
      <c r="R12" s="15" t="s">
        <v>23</v>
      </c>
      <c r="S12" s="15" t="s">
        <v>23</v>
      </c>
      <c r="T12" s="15">
        <v>97842.466546317068</v>
      </c>
      <c r="U12" s="15">
        <v>89117.547725275304</v>
      </c>
      <c r="V12" s="15">
        <v>102668.1331806448</v>
      </c>
    </row>
    <row r="13" spans="1:27" x14ac:dyDescent="0.25">
      <c r="A13" s="85" t="s">
        <v>231</v>
      </c>
      <c r="B13" s="15" t="s">
        <v>23</v>
      </c>
      <c r="C13" s="15">
        <v>26081.489735246902</v>
      </c>
      <c r="D13" s="15">
        <v>44392.268775345903</v>
      </c>
      <c r="E13" s="15">
        <v>47817.706375605601</v>
      </c>
      <c r="F13" s="15">
        <v>46489.332172972798</v>
      </c>
      <c r="G13" s="15">
        <v>72668.861975856198</v>
      </c>
      <c r="H13" s="15">
        <v>30344.6137106797</v>
      </c>
      <c r="I13" s="15">
        <v>2702.0041587762939</v>
      </c>
      <c r="J13" s="15">
        <v>12116.2957800697</v>
      </c>
      <c r="K13" s="15">
        <v>9719.0929347773399</v>
      </c>
      <c r="L13" s="15">
        <v>9666.9614886655399</v>
      </c>
      <c r="M13" s="15">
        <v>17210.086143042401</v>
      </c>
      <c r="N13" s="15">
        <v>22819.211606287401</v>
      </c>
      <c r="O13" s="15">
        <v>8143.9437798768804</v>
      </c>
      <c r="P13" s="15">
        <v>2702.0041587762939</v>
      </c>
      <c r="Q13" s="15">
        <v>38197.785515316602</v>
      </c>
      <c r="R13" s="15">
        <v>54111.361710123245</v>
      </c>
      <c r="S13" s="15">
        <v>57484.667864271141</v>
      </c>
      <c r="T13" s="15">
        <v>63699.418316015202</v>
      </c>
      <c r="U13" s="15">
        <v>95488.073582143596</v>
      </c>
      <c r="V13" s="15">
        <v>38488.557490556581</v>
      </c>
    </row>
    <row r="14" spans="1:27" x14ac:dyDescent="0.25">
      <c r="A14" s="85" t="s">
        <v>20</v>
      </c>
      <c r="B14" s="15">
        <v>517854.89990870998</v>
      </c>
      <c r="C14" s="15">
        <v>505168.02381767798</v>
      </c>
      <c r="D14" s="15">
        <v>509175.91405900102</v>
      </c>
      <c r="E14" s="15">
        <v>515760.78643711499</v>
      </c>
      <c r="F14" s="15">
        <v>529356.46844416903</v>
      </c>
      <c r="G14" s="15">
        <v>539798.63086259202</v>
      </c>
      <c r="H14" s="15">
        <v>453126.95498583902</v>
      </c>
      <c r="I14" s="15">
        <v>8499.8386212867299</v>
      </c>
      <c r="J14" s="15">
        <v>3873.9060452152698</v>
      </c>
      <c r="K14" s="15">
        <v>1125.2638187436501</v>
      </c>
      <c r="L14" s="15">
        <v>2137.2097339581101</v>
      </c>
      <c r="M14" s="15">
        <v>4293.6051953474198</v>
      </c>
      <c r="N14" s="15">
        <v>3841.55304362984</v>
      </c>
      <c r="O14" s="15">
        <v>5410.4120232824798</v>
      </c>
      <c r="P14" s="15">
        <v>526354.73852999671</v>
      </c>
      <c r="Q14" s="15">
        <v>509041.92986289324</v>
      </c>
      <c r="R14" s="15">
        <v>510301.17787774466</v>
      </c>
      <c r="S14" s="15">
        <v>517897.99617107311</v>
      </c>
      <c r="T14" s="15">
        <v>533650.07363951649</v>
      </c>
      <c r="U14" s="15">
        <v>543640.18390622188</v>
      </c>
      <c r="V14" s="15">
        <v>458537.36700912152</v>
      </c>
    </row>
    <row r="15" spans="1:27" x14ac:dyDescent="0.25">
      <c r="A15" s="85" t="s">
        <v>43</v>
      </c>
      <c r="B15" s="15">
        <v>930069.87120622303</v>
      </c>
      <c r="C15" s="15">
        <v>908819.23327029997</v>
      </c>
      <c r="D15" s="15">
        <v>920853.17273511202</v>
      </c>
      <c r="E15" s="15">
        <v>1053656.5039478701</v>
      </c>
      <c r="F15" s="15">
        <v>702439.06826234004</v>
      </c>
      <c r="G15" s="15">
        <v>597031.11253105197</v>
      </c>
      <c r="H15" s="15">
        <v>500272.05070621101</v>
      </c>
      <c r="I15" s="15" t="s">
        <v>23</v>
      </c>
      <c r="J15" s="15" t="s">
        <v>23</v>
      </c>
      <c r="K15" s="15" t="s">
        <v>23</v>
      </c>
      <c r="L15" s="15" t="s">
        <v>23</v>
      </c>
      <c r="M15" s="15" t="s">
        <v>23</v>
      </c>
      <c r="N15" s="15" t="s">
        <v>23</v>
      </c>
      <c r="O15" s="15" t="s">
        <v>23</v>
      </c>
      <c r="P15" s="15">
        <v>930069.87120622303</v>
      </c>
      <c r="Q15" s="15">
        <v>908819.23327029997</v>
      </c>
      <c r="R15" s="15">
        <v>920853.17273511202</v>
      </c>
      <c r="S15" s="15">
        <v>1053656.5039478701</v>
      </c>
      <c r="T15" s="15">
        <v>702439.06826234004</v>
      </c>
      <c r="U15" s="15">
        <v>597031.11253105197</v>
      </c>
      <c r="V15" s="15">
        <v>500272.05070621101</v>
      </c>
    </row>
    <row r="16" spans="1:27" x14ac:dyDescent="0.25">
      <c r="A16" s="85" t="s">
        <v>117</v>
      </c>
      <c r="B16" s="15" t="s">
        <v>23</v>
      </c>
      <c r="C16" s="15" t="s">
        <v>23</v>
      </c>
      <c r="D16" s="15">
        <v>79184.898148815002</v>
      </c>
      <c r="E16" s="15">
        <v>80460.479776629698</v>
      </c>
      <c r="F16" s="15">
        <v>43536.841857714797</v>
      </c>
      <c r="G16" s="15">
        <v>42520.194950660101</v>
      </c>
      <c r="H16" s="15">
        <v>78451.410761318897</v>
      </c>
      <c r="I16" s="15" t="s">
        <v>23</v>
      </c>
      <c r="J16" s="15" t="s">
        <v>23</v>
      </c>
      <c r="K16" s="15" t="s">
        <v>23</v>
      </c>
      <c r="L16" s="15">
        <v>490.15282965228602</v>
      </c>
      <c r="M16" s="15" t="s">
        <v>23</v>
      </c>
      <c r="N16" s="15">
        <v>738.37606248471502</v>
      </c>
      <c r="O16" s="15">
        <v>1052.303600583421</v>
      </c>
      <c r="P16" s="15" t="s">
        <v>23</v>
      </c>
      <c r="Q16" s="15" t="s">
        <v>23</v>
      </c>
      <c r="R16" s="15">
        <v>79184.898148815002</v>
      </c>
      <c r="S16" s="15">
        <v>80950.632606281986</v>
      </c>
      <c r="T16" s="15">
        <v>43536.841857714797</v>
      </c>
      <c r="U16" s="15">
        <v>43258.571013144814</v>
      </c>
      <c r="V16" s="15">
        <v>79503.714361902312</v>
      </c>
    </row>
    <row r="17" spans="1:22" x14ac:dyDescent="0.25">
      <c r="A17" s="85" t="s">
        <v>232</v>
      </c>
      <c r="B17" s="15" t="s">
        <v>23</v>
      </c>
      <c r="C17" s="15" t="s">
        <v>23</v>
      </c>
      <c r="D17" s="15" t="s">
        <v>23</v>
      </c>
      <c r="E17" s="15" t="s">
        <v>23</v>
      </c>
      <c r="F17" s="15" t="s">
        <v>23</v>
      </c>
      <c r="G17" s="15" t="s">
        <v>23</v>
      </c>
      <c r="H17" s="15" t="s">
        <v>23</v>
      </c>
      <c r="I17" s="15">
        <v>8243.35</v>
      </c>
      <c r="J17" s="15">
        <v>10957.78</v>
      </c>
      <c r="K17" s="15">
        <v>23848.14</v>
      </c>
      <c r="L17" s="15">
        <v>17417.740000000002</v>
      </c>
      <c r="M17" s="15">
        <v>22808.84</v>
      </c>
      <c r="N17" s="15">
        <v>77014.900000000009</v>
      </c>
      <c r="O17" s="15">
        <v>7471.78</v>
      </c>
      <c r="P17" s="15">
        <v>8243.35</v>
      </c>
      <c r="Q17" s="15">
        <v>10957.78</v>
      </c>
      <c r="R17" s="15">
        <v>23848.14</v>
      </c>
      <c r="S17" s="15">
        <v>17417.740000000002</v>
      </c>
      <c r="T17" s="15">
        <v>22808.84</v>
      </c>
      <c r="U17" s="15">
        <v>77014.900000000009</v>
      </c>
      <c r="V17" s="15">
        <v>7471.78</v>
      </c>
    </row>
    <row r="18" spans="1:22" x14ac:dyDescent="0.25">
      <c r="A18" s="85" t="s">
        <v>233</v>
      </c>
      <c r="B18" s="15">
        <v>47751.084930799298</v>
      </c>
      <c r="C18" s="15">
        <v>246841.89300807301</v>
      </c>
      <c r="D18" s="15">
        <v>62488.630020587603</v>
      </c>
      <c r="E18" s="15">
        <v>66500.718844964795</v>
      </c>
      <c r="F18" s="15">
        <v>50524.690654363098</v>
      </c>
      <c r="G18" s="15">
        <v>52361.8708582252</v>
      </c>
      <c r="H18" s="15">
        <v>47629.670958781397</v>
      </c>
      <c r="I18" s="15">
        <v>4492.6086025925597</v>
      </c>
      <c r="J18" s="15">
        <v>91.662033979330801</v>
      </c>
      <c r="K18" s="15" t="s">
        <v>23</v>
      </c>
      <c r="L18" s="15">
        <v>718.36221273786396</v>
      </c>
      <c r="M18" s="15">
        <v>6258.0965369026098</v>
      </c>
      <c r="N18" s="15">
        <v>6693.0978716478503</v>
      </c>
      <c r="O18" s="15">
        <v>14525.88663153348</v>
      </c>
      <c r="P18" s="15">
        <v>52243.693533391859</v>
      </c>
      <c r="Q18" s="15">
        <v>246933.55504205235</v>
      </c>
      <c r="R18" s="15">
        <v>62488.630020587603</v>
      </c>
      <c r="S18" s="15">
        <v>67219.081057702657</v>
      </c>
      <c r="T18" s="15">
        <v>56782.787191265706</v>
      </c>
      <c r="U18" s="15">
        <v>59054.96872987305</v>
      </c>
      <c r="V18" s="15">
        <v>62155.557590314878</v>
      </c>
    </row>
    <row r="19" spans="1:22" x14ac:dyDescent="0.25">
      <c r="A19" s="85" t="s">
        <v>10</v>
      </c>
      <c r="B19" s="15" t="s">
        <v>23</v>
      </c>
      <c r="C19" s="15" t="s">
        <v>23</v>
      </c>
      <c r="D19" s="15" t="s">
        <v>23</v>
      </c>
      <c r="E19" s="15" t="s">
        <v>23</v>
      </c>
      <c r="F19" s="15" t="s">
        <v>23</v>
      </c>
      <c r="G19" s="15" t="s">
        <v>23</v>
      </c>
      <c r="H19" s="15" t="s">
        <v>23</v>
      </c>
      <c r="I19" s="15">
        <v>208105.04</v>
      </c>
      <c r="J19" s="15">
        <v>111330.45000000001</v>
      </c>
      <c r="K19" s="15">
        <v>124244.26999999999</v>
      </c>
      <c r="L19" s="15">
        <v>172901.77999999997</v>
      </c>
      <c r="M19" s="15">
        <v>175070.51</v>
      </c>
      <c r="N19" s="15">
        <v>135401.06</v>
      </c>
      <c r="O19" s="15">
        <v>113389.5</v>
      </c>
      <c r="P19" s="15">
        <v>208105.04</v>
      </c>
      <c r="Q19" s="15">
        <v>111330.45000000001</v>
      </c>
      <c r="R19" s="15">
        <v>124244.26999999999</v>
      </c>
      <c r="S19" s="15">
        <v>172901.77999999997</v>
      </c>
      <c r="T19" s="15">
        <v>175070.51</v>
      </c>
      <c r="U19" s="15">
        <v>135401.06</v>
      </c>
      <c r="V19" s="15">
        <v>113389.5</v>
      </c>
    </row>
    <row r="20" spans="1:22" x14ac:dyDescent="0.25">
      <c r="A20" s="85" t="s">
        <v>234</v>
      </c>
      <c r="B20" s="15">
        <v>114763.21854831099</v>
      </c>
      <c r="C20" s="15">
        <v>121495.201337462</v>
      </c>
      <c r="D20" s="15">
        <v>111138.560181343</v>
      </c>
      <c r="E20" s="15">
        <v>70536.651667170794</v>
      </c>
      <c r="F20" s="15">
        <v>57414.502619360799</v>
      </c>
      <c r="G20" s="15">
        <v>50366.9338353891</v>
      </c>
      <c r="H20" s="15">
        <v>50277.770348687001</v>
      </c>
      <c r="I20" s="15">
        <v>9574.5440445822496</v>
      </c>
      <c r="J20" s="15">
        <v>7623.4652894021201</v>
      </c>
      <c r="K20" s="15">
        <v>2628.2974053581547</v>
      </c>
      <c r="L20" s="15">
        <v>3188.4670906272599</v>
      </c>
      <c r="M20" s="15">
        <v>4265.7912752861803</v>
      </c>
      <c r="N20" s="15">
        <v>3150.7762231213701</v>
      </c>
      <c r="O20" s="15">
        <v>2933.3330450093099</v>
      </c>
      <c r="P20" s="15">
        <v>124337.76259289324</v>
      </c>
      <c r="Q20" s="15">
        <v>129118.66662686411</v>
      </c>
      <c r="R20" s="15">
        <v>113766.85758670115</v>
      </c>
      <c r="S20" s="15">
        <v>73725.11875779806</v>
      </c>
      <c r="T20" s="15">
        <v>61680.29389464698</v>
      </c>
      <c r="U20" s="15">
        <v>53517.710058510471</v>
      </c>
      <c r="V20" s="15">
        <v>53211.103393696314</v>
      </c>
    </row>
    <row r="21" spans="1:22" x14ac:dyDescent="0.25">
      <c r="A21" s="85" t="s">
        <v>235</v>
      </c>
      <c r="B21" s="15" t="s">
        <v>23</v>
      </c>
      <c r="C21" s="15" t="s">
        <v>23</v>
      </c>
      <c r="D21" s="15" t="s">
        <v>23</v>
      </c>
      <c r="E21" s="15" t="s">
        <v>23</v>
      </c>
      <c r="F21" s="15" t="s">
        <v>23</v>
      </c>
      <c r="G21" s="15" t="s">
        <v>23</v>
      </c>
      <c r="H21" s="15" t="s">
        <v>23</v>
      </c>
      <c r="I21" s="15">
        <v>83529.698539243895</v>
      </c>
      <c r="J21" s="15">
        <v>49551.547675322901</v>
      </c>
      <c r="K21" s="15">
        <v>48198.266327383732</v>
      </c>
      <c r="L21" s="15">
        <v>40946.7639281351</v>
      </c>
      <c r="M21" s="15">
        <v>64229.286662353006</v>
      </c>
      <c r="N21" s="15">
        <v>139943.32235023301</v>
      </c>
      <c r="O21" s="15">
        <v>114490.0654992795</v>
      </c>
      <c r="P21" s="15">
        <v>83529.698539243895</v>
      </c>
      <c r="Q21" s="15">
        <v>49551.547675322901</v>
      </c>
      <c r="R21" s="15">
        <v>48198.266327383732</v>
      </c>
      <c r="S21" s="15">
        <v>40946.7639281351</v>
      </c>
      <c r="T21" s="15">
        <v>64229.286662353006</v>
      </c>
      <c r="U21" s="15">
        <v>139943.32235023301</v>
      </c>
      <c r="V21" s="15">
        <v>114490.0654992795</v>
      </c>
    </row>
    <row r="22" spans="1:22" x14ac:dyDescent="0.25">
      <c r="A22" s="85" t="s">
        <v>236</v>
      </c>
      <c r="B22" s="15">
        <v>2087.9931336363802</v>
      </c>
      <c r="C22" s="15">
        <v>5548.8342076835097</v>
      </c>
      <c r="D22" s="15">
        <v>11093.221225674501</v>
      </c>
      <c r="E22" s="15">
        <v>12946.5606056616</v>
      </c>
      <c r="F22" s="15">
        <v>5027.59627207827</v>
      </c>
      <c r="G22" s="15">
        <v>11129.225008933299</v>
      </c>
      <c r="H22" s="15">
        <v>39487.673792117297</v>
      </c>
      <c r="I22" s="15">
        <v>60287.850951367305</v>
      </c>
      <c r="J22" s="15">
        <v>73771.986378807895</v>
      </c>
      <c r="K22" s="15">
        <v>32411.424198649402</v>
      </c>
      <c r="L22" s="15">
        <v>29238.1415403639</v>
      </c>
      <c r="M22" s="15">
        <v>68039.810030463253</v>
      </c>
      <c r="N22" s="15">
        <v>108204.08907529477</v>
      </c>
      <c r="O22" s="15">
        <v>161032.05036596136</v>
      </c>
      <c r="P22" s="15">
        <v>62375.844085003686</v>
      </c>
      <c r="Q22" s="15">
        <v>79320.820586491405</v>
      </c>
      <c r="R22" s="15">
        <v>43504.645424323899</v>
      </c>
      <c r="S22" s="15">
        <v>42184.702146025498</v>
      </c>
      <c r="T22" s="15">
        <v>73067.406302541523</v>
      </c>
      <c r="U22" s="15">
        <v>119333.31408422807</v>
      </c>
      <c r="V22" s="15">
        <v>200519.72415807866</v>
      </c>
    </row>
    <row r="23" spans="1:22" x14ac:dyDescent="0.25">
      <c r="A23" s="85" t="s">
        <v>25</v>
      </c>
      <c r="B23" s="15">
        <v>97131.150202364894</v>
      </c>
      <c r="C23" s="15">
        <v>254374.31804760199</v>
      </c>
      <c r="D23" s="15">
        <v>147694.71974507801</v>
      </c>
      <c r="E23" s="15">
        <v>141194.28503696999</v>
      </c>
      <c r="F23" s="15">
        <v>167666.145073044</v>
      </c>
      <c r="G23" s="15">
        <v>118119.43554700501</v>
      </c>
      <c r="H23" s="15">
        <v>175455.97605053699</v>
      </c>
      <c r="I23" s="15" t="s">
        <v>23</v>
      </c>
      <c r="J23" s="15">
        <v>8504.2617082467423</v>
      </c>
      <c r="K23" s="15">
        <v>4763.9056765872901</v>
      </c>
      <c r="L23" s="15">
        <v>7383.1023563753006</v>
      </c>
      <c r="M23" s="15">
        <v>6988.3503359532606</v>
      </c>
      <c r="N23" s="15">
        <v>3550.2714758300222</v>
      </c>
      <c r="O23" s="15">
        <v>3793.9145988852702</v>
      </c>
      <c r="P23" s="15">
        <v>97131.150202364894</v>
      </c>
      <c r="Q23" s="15">
        <v>262878.57975584874</v>
      </c>
      <c r="R23" s="15">
        <v>152458.62542166529</v>
      </c>
      <c r="S23" s="15">
        <v>148577.3873933453</v>
      </c>
      <c r="T23" s="15">
        <v>174654.49540899726</v>
      </c>
      <c r="U23" s="15">
        <v>121669.70702283503</v>
      </c>
      <c r="V23" s="15">
        <v>179249.89064942228</v>
      </c>
    </row>
    <row r="24" spans="1:22" x14ac:dyDescent="0.25">
      <c r="A24" s="85" t="s">
        <v>50</v>
      </c>
      <c r="B24" s="15">
        <v>84665.652749288696</v>
      </c>
      <c r="C24" s="15">
        <v>84377.298284381206</v>
      </c>
      <c r="D24" s="15">
        <v>91232.127975523603</v>
      </c>
      <c r="E24" s="15">
        <v>65295.006379502898</v>
      </c>
      <c r="F24" s="15">
        <v>83605.571469325907</v>
      </c>
      <c r="G24" s="15">
        <v>65165.568880798099</v>
      </c>
      <c r="H24" s="15">
        <v>57803.180336432401</v>
      </c>
      <c r="I24" s="15">
        <v>44867.743095992097</v>
      </c>
      <c r="J24" s="15" t="s">
        <v>23</v>
      </c>
      <c r="K24" s="15">
        <v>3891.11252313875</v>
      </c>
      <c r="L24" s="15" t="s">
        <v>23</v>
      </c>
      <c r="M24" s="15">
        <v>5.3504987232843604</v>
      </c>
      <c r="N24" s="15">
        <v>55056.914876811541</v>
      </c>
      <c r="O24" s="15">
        <v>1890.6905723340551</v>
      </c>
      <c r="P24" s="15">
        <v>129533.39584528079</v>
      </c>
      <c r="Q24" s="15">
        <v>84377.298284381206</v>
      </c>
      <c r="R24" s="15">
        <v>95123.240498662359</v>
      </c>
      <c r="S24" s="15">
        <v>65295.006379502898</v>
      </c>
      <c r="T24" s="15">
        <v>83610.921968049195</v>
      </c>
      <c r="U24" s="15">
        <v>120222.48375760965</v>
      </c>
      <c r="V24" s="15">
        <v>59693.870908766454</v>
      </c>
    </row>
    <row r="25" spans="1:22" x14ac:dyDescent="0.25">
      <c r="A25" s="85" t="s">
        <v>237</v>
      </c>
      <c r="B25" s="15">
        <v>26729.533786217999</v>
      </c>
      <c r="C25" s="15">
        <v>29402.339422616598</v>
      </c>
      <c r="D25" s="15">
        <v>31747.001172668599</v>
      </c>
      <c r="E25" s="15">
        <v>26329.058050450501</v>
      </c>
      <c r="F25" s="15">
        <v>23770.288408357101</v>
      </c>
      <c r="G25" s="15">
        <v>23094.347332756301</v>
      </c>
      <c r="H25" s="15">
        <v>29295.1560887099</v>
      </c>
      <c r="I25" s="15">
        <v>3564.944386734252</v>
      </c>
      <c r="J25" s="15">
        <v>1840.9136438478899</v>
      </c>
      <c r="K25" s="15">
        <v>1058.03115188427</v>
      </c>
      <c r="L25" s="15">
        <v>1556.5987708904076</v>
      </c>
      <c r="M25" s="15">
        <v>1358.344876142779</v>
      </c>
      <c r="N25" s="15">
        <v>8528.4506355156245</v>
      </c>
      <c r="O25" s="15">
        <v>1547.8191506742344</v>
      </c>
      <c r="P25" s="15">
        <v>30294.478172952251</v>
      </c>
      <c r="Q25" s="15">
        <v>31243.253066464487</v>
      </c>
      <c r="R25" s="15">
        <v>32805.032324552871</v>
      </c>
      <c r="S25" s="15">
        <v>27885.656821340908</v>
      </c>
      <c r="T25" s="15">
        <v>25128.63328449988</v>
      </c>
      <c r="U25" s="15">
        <v>31622.797968271923</v>
      </c>
      <c r="V25" s="15">
        <v>30842.975239384134</v>
      </c>
    </row>
    <row r="26" spans="1:22" x14ac:dyDescent="0.25">
      <c r="A26" s="85" t="s">
        <v>12</v>
      </c>
      <c r="B26" s="15">
        <v>4277.7253818855197</v>
      </c>
      <c r="C26" s="15">
        <v>3840.23148456739</v>
      </c>
      <c r="D26" s="15">
        <v>2706.1281883626598</v>
      </c>
      <c r="E26" s="15">
        <v>2286.9486989430902</v>
      </c>
      <c r="F26" s="15">
        <v>2787.8583463834598</v>
      </c>
      <c r="G26" s="15">
        <v>1039.9897396222</v>
      </c>
      <c r="H26" s="15">
        <v>1394.18860258417</v>
      </c>
      <c r="I26" s="15" t="s">
        <v>23</v>
      </c>
      <c r="J26" s="15" t="s">
        <v>23</v>
      </c>
      <c r="K26" s="15">
        <v>56263.431252588729</v>
      </c>
      <c r="L26" s="15">
        <v>42009.064530780095</v>
      </c>
      <c r="M26" s="15">
        <v>48265.468825694654</v>
      </c>
      <c r="N26" s="15">
        <v>44160.180785163648</v>
      </c>
      <c r="O26" s="15">
        <v>47027.234059803712</v>
      </c>
      <c r="P26" s="15">
        <v>4277.7253818855197</v>
      </c>
      <c r="Q26" s="15">
        <v>3840.23148456739</v>
      </c>
      <c r="R26" s="15">
        <v>58969.559440951387</v>
      </c>
      <c r="S26" s="15">
        <v>44296.013229723183</v>
      </c>
      <c r="T26" s="15">
        <v>51053.327172078112</v>
      </c>
      <c r="U26" s="15">
        <v>45200.170524785848</v>
      </c>
      <c r="V26" s="15">
        <v>48421.422662387879</v>
      </c>
    </row>
    <row r="27" spans="1:22" x14ac:dyDescent="0.25">
      <c r="A27" s="236" t="s">
        <v>238</v>
      </c>
      <c r="B27" s="237" t="s">
        <v>23</v>
      </c>
      <c r="C27" s="237" t="s">
        <v>23</v>
      </c>
      <c r="D27" s="237" t="s">
        <v>23</v>
      </c>
      <c r="E27" s="237" t="s">
        <v>23</v>
      </c>
      <c r="F27" s="237" t="s">
        <v>23</v>
      </c>
      <c r="G27" s="237" t="s">
        <v>23</v>
      </c>
      <c r="H27" s="237" t="s">
        <v>23</v>
      </c>
      <c r="I27" s="237">
        <v>12438.90080327589</v>
      </c>
      <c r="J27" s="237">
        <v>4206.7018121909423</v>
      </c>
      <c r="K27" s="237">
        <v>2547.88579193447</v>
      </c>
      <c r="L27" s="237">
        <v>2691.209788636937</v>
      </c>
      <c r="M27" s="237">
        <v>1570.1929650441159</v>
      </c>
      <c r="N27" s="237">
        <v>1087.5322600891118</v>
      </c>
      <c r="O27" s="237">
        <v>1261.4171283447299</v>
      </c>
      <c r="P27" s="237">
        <v>12438.90080327589</v>
      </c>
      <c r="Q27" s="237">
        <v>4206.7018121909423</v>
      </c>
      <c r="R27" s="237">
        <v>2547.88579193447</v>
      </c>
      <c r="S27" s="237">
        <v>2691.209788636937</v>
      </c>
      <c r="T27" s="237">
        <v>1570.1929650441159</v>
      </c>
      <c r="U27" s="237">
        <v>1087.5322600891118</v>
      </c>
      <c r="V27" s="237">
        <v>1261.4171283447299</v>
      </c>
    </row>
    <row r="28" spans="1:22" x14ac:dyDescent="0.25">
      <c r="A28" s="208" t="s">
        <v>249</v>
      </c>
      <c r="B28" s="204"/>
      <c r="C28" s="204"/>
      <c r="D28" s="204"/>
      <c r="E28" s="204"/>
      <c r="F28" s="204"/>
      <c r="G28" s="204"/>
      <c r="H28" s="204"/>
      <c r="I28" s="204"/>
      <c r="J28" s="204"/>
      <c r="K28" s="204"/>
      <c r="L28" s="204"/>
      <c r="M28" s="204"/>
      <c r="N28" s="204"/>
      <c r="O28" s="204"/>
      <c r="P28" s="204"/>
      <c r="Q28" s="204"/>
      <c r="R28" s="204"/>
      <c r="S28" s="204"/>
      <c r="T28" s="204"/>
      <c r="U28" s="204"/>
      <c r="V28" s="204"/>
    </row>
    <row r="29" spans="1:22" ht="43.5" customHeight="1" x14ac:dyDescent="0.25">
      <c r="A29" s="273" t="s">
        <v>257</v>
      </c>
      <c r="B29" s="273"/>
      <c r="C29" s="273"/>
      <c r="D29" s="273"/>
      <c r="E29" s="273"/>
      <c r="F29" s="273"/>
      <c r="G29" s="273"/>
      <c r="H29" s="273"/>
      <c r="I29" s="273"/>
      <c r="J29" s="273"/>
      <c r="K29" s="273"/>
      <c r="L29" s="273"/>
      <c r="M29" s="273"/>
      <c r="N29" s="273"/>
      <c r="O29" s="273"/>
      <c r="P29" s="273"/>
      <c r="Q29" s="273"/>
      <c r="R29" s="273"/>
      <c r="S29" s="273"/>
      <c r="T29" s="273"/>
      <c r="U29" s="273"/>
      <c r="V29" s="273"/>
    </row>
    <row r="30" spans="1:22" x14ac:dyDescent="0.25">
      <c r="A30" s="206" t="s">
        <v>56</v>
      </c>
      <c r="B30" s="238"/>
      <c r="C30" s="238"/>
      <c r="D30" s="238"/>
      <c r="E30" s="238"/>
      <c r="F30" s="238"/>
      <c r="G30" s="238"/>
      <c r="H30" s="238"/>
      <c r="I30" s="238"/>
      <c r="J30" s="238"/>
      <c r="K30" s="238"/>
      <c r="L30" s="238"/>
      <c r="M30" s="238"/>
      <c r="N30" s="238"/>
      <c r="O30" s="238"/>
      <c r="P30" s="238"/>
      <c r="Q30" s="238"/>
      <c r="R30" s="238"/>
      <c r="S30" s="238"/>
      <c r="T30" s="238"/>
      <c r="U30" s="238"/>
      <c r="V30" s="238"/>
    </row>
    <row r="31" spans="1:22" x14ac:dyDescent="0.25">
      <c r="B31" s="49"/>
      <c r="C31" s="49"/>
      <c r="D31" s="49"/>
      <c r="E31" s="49"/>
      <c r="F31" s="49"/>
      <c r="G31" s="49"/>
      <c r="H31" s="49"/>
      <c r="I31" s="50"/>
      <c r="J31" s="50"/>
      <c r="K31" s="50"/>
      <c r="L31" s="50"/>
      <c r="M31" s="50"/>
      <c r="N31" s="51"/>
      <c r="O31" s="51"/>
      <c r="P31" s="50"/>
      <c r="Q31" s="50"/>
      <c r="R31" s="50"/>
      <c r="S31" s="50"/>
      <c r="T31" s="50"/>
      <c r="U31" s="51"/>
      <c r="V31" s="51"/>
    </row>
  </sheetData>
  <mergeCells count="5">
    <mergeCell ref="A2:A3"/>
    <mergeCell ref="B2:H2"/>
    <mergeCell ref="I2:O2"/>
    <mergeCell ref="P2:V2"/>
    <mergeCell ref="A29:V2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7"/>
  <sheetViews>
    <sheetView workbookViewId="0">
      <pane xSplit="1" ySplit="3" topLeftCell="B4" activePane="bottomRight" state="frozen"/>
      <selection activeCell="X10" sqref="X10"/>
      <selection pane="topRight" activeCell="X10" sqref="X10"/>
      <selection pane="bottomLeft" activeCell="X10" sqref="X10"/>
      <selection pane="bottomRight" activeCell="L17" sqref="L17"/>
    </sheetView>
  </sheetViews>
  <sheetFormatPr defaultColWidth="9.140625" defaultRowHeight="12.75" x14ac:dyDescent="0.2"/>
  <cols>
    <col min="1" max="1" width="26.7109375" style="24" customWidth="1"/>
    <col min="2" max="16384" width="9.140625" style="24"/>
  </cols>
  <sheetData>
    <row r="1" spans="1:22" x14ac:dyDescent="0.2">
      <c r="A1" s="247" t="s">
        <v>57</v>
      </c>
      <c r="B1" s="247"/>
      <c r="C1" s="247"/>
      <c r="D1" s="247"/>
      <c r="E1" s="247"/>
      <c r="F1" s="247"/>
      <c r="G1" s="247"/>
      <c r="H1" s="247"/>
      <c r="I1" s="247"/>
    </row>
    <row r="2" spans="1:22" ht="15" customHeight="1" x14ac:dyDescent="0.2">
      <c r="A2" s="248" t="s">
        <v>1</v>
      </c>
      <c r="B2" s="250" t="s">
        <v>58</v>
      </c>
      <c r="C2" s="251"/>
      <c r="D2" s="251"/>
      <c r="E2" s="251"/>
      <c r="F2" s="251"/>
      <c r="G2" s="251"/>
      <c r="H2" s="252"/>
    </row>
    <row r="3" spans="1:22" x14ac:dyDescent="0.2">
      <c r="A3" s="249"/>
      <c r="B3" s="25">
        <v>2010</v>
      </c>
      <c r="C3" s="25">
        <v>2011</v>
      </c>
      <c r="D3" s="25">
        <v>2012</v>
      </c>
      <c r="E3" s="25">
        <v>2013</v>
      </c>
      <c r="F3" s="25">
        <v>2014</v>
      </c>
      <c r="G3" s="25">
        <v>2015</v>
      </c>
      <c r="H3" s="25">
        <v>2016</v>
      </c>
    </row>
    <row r="4" spans="1:22" x14ac:dyDescent="0.2">
      <c r="A4" s="26"/>
      <c r="B4" s="27"/>
      <c r="C4" s="27"/>
      <c r="D4" s="28" t="s">
        <v>3</v>
      </c>
      <c r="E4" s="29"/>
      <c r="F4" s="27"/>
      <c r="G4" s="30"/>
      <c r="H4" s="30"/>
    </row>
    <row r="5" spans="1:22" x14ac:dyDescent="0.2">
      <c r="A5" s="31" t="s">
        <v>4</v>
      </c>
      <c r="B5" s="32">
        <v>381</v>
      </c>
      <c r="C5" s="32">
        <v>373</v>
      </c>
      <c r="D5" s="32">
        <v>364</v>
      </c>
      <c r="E5" s="32">
        <v>363</v>
      </c>
      <c r="F5" s="32">
        <v>363</v>
      </c>
      <c r="G5" s="32">
        <v>359</v>
      </c>
      <c r="H5" s="32">
        <v>349</v>
      </c>
    </row>
    <row r="6" spans="1:22" x14ac:dyDescent="0.2">
      <c r="A6" s="33" t="s">
        <v>5</v>
      </c>
      <c r="B6" s="34">
        <v>106</v>
      </c>
      <c r="C6" s="34">
        <v>105</v>
      </c>
      <c r="D6" s="34">
        <v>107</v>
      </c>
      <c r="E6" s="34">
        <v>103</v>
      </c>
      <c r="F6" s="34">
        <v>101</v>
      </c>
      <c r="G6" s="34">
        <v>99</v>
      </c>
      <c r="H6" s="34">
        <v>99</v>
      </c>
    </row>
    <row r="7" spans="1:22" x14ac:dyDescent="0.2">
      <c r="A7" s="33" t="s">
        <v>6</v>
      </c>
      <c r="B7" s="34">
        <v>86</v>
      </c>
      <c r="C7" s="34">
        <v>83</v>
      </c>
      <c r="D7" s="34">
        <v>82</v>
      </c>
      <c r="E7" s="34">
        <v>78</v>
      </c>
      <c r="F7" s="34">
        <v>74</v>
      </c>
      <c r="G7" s="34">
        <v>73</v>
      </c>
      <c r="H7" s="34">
        <v>70</v>
      </c>
    </row>
    <row r="8" spans="1:22" x14ac:dyDescent="0.2">
      <c r="A8" s="33" t="s">
        <v>7</v>
      </c>
      <c r="B8" s="34">
        <v>248</v>
      </c>
      <c r="C8" s="34">
        <v>254</v>
      </c>
      <c r="D8" s="34">
        <v>277</v>
      </c>
      <c r="E8" s="34">
        <v>271</v>
      </c>
      <c r="F8" s="34">
        <v>263</v>
      </c>
      <c r="G8" s="34">
        <v>310</v>
      </c>
      <c r="H8" s="34">
        <v>332</v>
      </c>
    </row>
    <row r="9" spans="1:22" x14ac:dyDescent="0.2">
      <c r="A9" s="33" t="s">
        <v>8</v>
      </c>
      <c r="B9" s="34">
        <v>135</v>
      </c>
      <c r="C9" s="34">
        <v>133</v>
      </c>
      <c r="D9" s="34">
        <v>136</v>
      </c>
      <c r="E9" s="34">
        <v>143</v>
      </c>
      <c r="F9" s="34">
        <v>147</v>
      </c>
      <c r="G9" s="34">
        <v>143</v>
      </c>
      <c r="H9" s="34">
        <v>144</v>
      </c>
    </row>
    <row r="10" spans="1:22" x14ac:dyDescent="0.2">
      <c r="A10" s="33" t="s">
        <v>9</v>
      </c>
      <c r="B10" s="34">
        <v>2778</v>
      </c>
      <c r="C10" s="34">
        <v>2680</v>
      </c>
      <c r="D10" s="34">
        <v>2577</v>
      </c>
      <c r="E10" s="34">
        <v>2637</v>
      </c>
      <c r="F10" s="34">
        <v>2782</v>
      </c>
      <c r="G10" s="34">
        <v>2859</v>
      </c>
      <c r="H10" s="34">
        <v>2897</v>
      </c>
    </row>
    <row r="11" spans="1:22" x14ac:dyDescent="0.2">
      <c r="A11" s="33" t="s">
        <v>10</v>
      </c>
      <c r="B11" s="34">
        <v>2317</v>
      </c>
      <c r="C11" s="34">
        <v>2308</v>
      </c>
      <c r="D11" s="34">
        <v>2339</v>
      </c>
      <c r="E11" s="34">
        <v>2371</v>
      </c>
      <c r="F11" s="34">
        <v>2466</v>
      </c>
      <c r="G11" s="34">
        <v>2424</v>
      </c>
      <c r="H11" s="34">
        <v>2307</v>
      </c>
    </row>
    <row r="12" spans="1:22" x14ac:dyDescent="0.2">
      <c r="A12" s="33" t="s">
        <v>11</v>
      </c>
      <c r="B12" s="34">
        <v>231</v>
      </c>
      <c r="C12" s="34">
        <v>233</v>
      </c>
      <c r="D12" s="34">
        <v>245</v>
      </c>
      <c r="E12" s="34">
        <v>306</v>
      </c>
      <c r="F12" s="34">
        <v>307</v>
      </c>
      <c r="G12" s="34">
        <v>310</v>
      </c>
      <c r="H12" s="34">
        <v>298</v>
      </c>
    </row>
    <row r="13" spans="1:22" x14ac:dyDescent="0.2">
      <c r="A13" s="35" t="s">
        <v>12</v>
      </c>
      <c r="B13" s="36">
        <v>3741</v>
      </c>
      <c r="C13" s="36">
        <v>3945</v>
      </c>
      <c r="D13" s="36">
        <v>3970</v>
      </c>
      <c r="E13" s="36">
        <v>3886</v>
      </c>
      <c r="F13" s="36">
        <v>3761</v>
      </c>
      <c r="G13" s="36">
        <v>3559</v>
      </c>
      <c r="H13" s="36">
        <v>3419</v>
      </c>
    </row>
    <row r="14" spans="1:22" x14ac:dyDescent="0.2">
      <c r="A14" s="26"/>
      <c r="B14" s="27"/>
      <c r="C14" s="27"/>
      <c r="D14" s="28" t="s">
        <v>13</v>
      </c>
      <c r="E14" s="27"/>
      <c r="F14" s="27"/>
      <c r="G14" s="30"/>
      <c r="H14" s="30" t="s">
        <v>14</v>
      </c>
    </row>
    <row r="15" spans="1:22" x14ac:dyDescent="0.2">
      <c r="A15" s="31" t="s">
        <v>15</v>
      </c>
      <c r="B15" s="32">
        <v>1999</v>
      </c>
      <c r="C15" s="32">
        <v>2079</v>
      </c>
      <c r="D15" s="32">
        <v>2056</v>
      </c>
      <c r="E15" s="32">
        <v>2055</v>
      </c>
      <c r="F15" s="32">
        <v>2073</v>
      </c>
      <c r="G15" s="32">
        <v>2108</v>
      </c>
      <c r="H15" s="32">
        <v>2095</v>
      </c>
    </row>
    <row r="16" spans="1:22" x14ac:dyDescent="0.2">
      <c r="A16" s="33" t="s">
        <v>16</v>
      </c>
      <c r="B16" s="34">
        <v>956</v>
      </c>
      <c r="C16" s="34">
        <v>940</v>
      </c>
      <c r="D16" s="34">
        <v>920</v>
      </c>
      <c r="E16" s="34">
        <v>910</v>
      </c>
      <c r="F16" s="34">
        <v>905</v>
      </c>
      <c r="G16" s="34">
        <v>902</v>
      </c>
      <c r="H16" s="34">
        <v>903</v>
      </c>
      <c r="V16" s="24">
        <v>521</v>
      </c>
    </row>
    <row r="17" spans="1:20" x14ac:dyDescent="0.2">
      <c r="A17" s="33" t="s">
        <v>17</v>
      </c>
      <c r="B17" s="34">
        <v>241</v>
      </c>
      <c r="C17" s="34">
        <v>272</v>
      </c>
      <c r="D17" s="34">
        <v>287</v>
      </c>
      <c r="E17" s="34">
        <v>289</v>
      </c>
      <c r="F17" s="34">
        <v>294</v>
      </c>
      <c r="G17" s="34">
        <v>294</v>
      </c>
      <c r="H17" s="34">
        <v>295</v>
      </c>
    </row>
    <row r="18" spans="1:20" x14ac:dyDescent="0.2">
      <c r="A18" s="33" t="s">
        <v>18</v>
      </c>
      <c r="B18" s="34">
        <v>1413</v>
      </c>
      <c r="C18" s="34">
        <v>1496</v>
      </c>
      <c r="D18" s="34">
        <v>1547</v>
      </c>
      <c r="E18" s="34">
        <v>1643</v>
      </c>
      <c r="F18" s="34">
        <v>1752</v>
      </c>
      <c r="G18" s="34">
        <v>1866</v>
      </c>
      <c r="H18" s="34">
        <v>1973</v>
      </c>
    </row>
    <row r="19" spans="1:20" x14ac:dyDescent="0.2">
      <c r="A19" s="33" t="s">
        <v>19</v>
      </c>
      <c r="B19" s="34">
        <v>420</v>
      </c>
      <c r="C19" s="34">
        <v>440</v>
      </c>
      <c r="D19" s="34">
        <v>459</v>
      </c>
      <c r="E19" s="34">
        <v>483</v>
      </c>
      <c r="F19" s="34">
        <v>506</v>
      </c>
      <c r="G19" s="34">
        <v>521</v>
      </c>
      <c r="H19" s="34">
        <v>537</v>
      </c>
      <c r="I19" s="37"/>
      <c r="J19" s="37"/>
      <c r="K19" s="37"/>
      <c r="L19" s="37"/>
      <c r="M19" s="37"/>
      <c r="N19" s="37"/>
      <c r="O19" s="37"/>
      <c r="P19" s="37"/>
      <c r="Q19" s="37"/>
      <c r="R19" s="37"/>
      <c r="S19" s="37"/>
      <c r="T19" s="37"/>
    </row>
    <row r="20" spans="1:20" x14ac:dyDescent="0.2">
      <c r="A20" s="33" t="s">
        <v>20</v>
      </c>
      <c r="B20" s="34">
        <v>1798</v>
      </c>
      <c r="C20" s="34">
        <v>1816</v>
      </c>
      <c r="D20" s="34">
        <v>1784</v>
      </c>
      <c r="E20" s="34">
        <v>1813</v>
      </c>
      <c r="F20" s="34">
        <v>1864</v>
      </c>
      <c r="G20" s="34">
        <v>1961</v>
      </c>
      <c r="H20" s="34">
        <v>2059</v>
      </c>
    </row>
    <row r="21" spans="1:20" x14ac:dyDescent="0.2">
      <c r="A21" s="33" t="s">
        <v>21</v>
      </c>
      <c r="B21" s="34">
        <v>253</v>
      </c>
      <c r="C21" s="34">
        <v>253</v>
      </c>
      <c r="D21" s="34">
        <v>254</v>
      </c>
      <c r="E21" s="34">
        <v>257</v>
      </c>
      <c r="F21" s="34">
        <v>263</v>
      </c>
      <c r="G21" s="34">
        <v>265</v>
      </c>
      <c r="H21" s="34">
        <v>265</v>
      </c>
    </row>
    <row r="22" spans="1:20" x14ac:dyDescent="0.2">
      <c r="A22" s="33" t="s">
        <v>22</v>
      </c>
      <c r="B22" s="34">
        <v>894</v>
      </c>
      <c r="C22" s="34">
        <v>931</v>
      </c>
      <c r="D22" s="34">
        <v>954</v>
      </c>
      <c r="E22" s="34">
        <v>953</v>
      </c>
      <c r="F22" s="34">
        <v>995</v>
      </c>
      <c r="G22" s="34">
        <v>1081</v>
      </c>
      <c r="H22" s="16" t="s">
        <v>23</v>
      </c>
    </row>
    <row r="23" spans="1:20" x14ac:dyDescent="0.2">
      <c r="A23" s="33" t="s">
        <v>24</v>
      </c>
      <c r="B23" s="34">
        <v>1169</v>
      </c>
      <c r="C23" s="34">
        <v>1411</v>
      </c>
      <c r="D23" s="34">
        <v>1540</v>
      </c>
      <c r="E23" s="34">
        <v>1536</v>
      </c>
      <c r="F23" s="34">
        <v>1618</v>
      </c>
      <c r="G23" s="34">
        <v>1746</v>
      </c>
      <c r="H23" s="34">
        <v>1870</v>
      </c>
    </row>
    <row r="24" spans="1:20" x14ac:dyDescent="0.2">
      <c r="A24" s="33" t="s">
        <v>25</v>
      </c>
      <c r="B24" s="34">
        <v>778</v>
      </c>
      <c r="C24" s="34">
        <v>773</v>
      </c>
      <c r="D24" s="34">
        <v>776</v>
      </c>
      <c r="E24" s="34">
        <v>776</v>
      </c>
      <c r="F24" s="34">
        <v>775</v>
      </c>
      <c r="G24" s="34">
        <v>769</v>
      </c>
      <c r="H24" s="34">
        <v>757</v>
      </c>
    </row>
    <row r="25" spans="1:20" x14ac:dyDescent="0.2">
      <c r="A25" s="33" t="s">
        <v>26</v>
      </c>
      <c r="B25" s="34">
        <v>784</v>
      </c>
      <c r="C25" s="34">
        <v>824</v>
      </c>
      <c r="D25" s="34">
        <v>840</v>
      </c>
      <c r="E25" s="34">
        <v>866</v>
      </c>
      <c r="F25" s="34">
        <v>880</v>
      </c>
      <c r="G25" s="34">
        <v>896</v>
      </c>
      <c r="H25" s="34">
        <v>911</v>
      </c>
    </row>
    <row r="26" spans="1:20" x14ac:dyDescent="0.2">
      <c r="A26" s="33" t="s">
        <v>27</v>
      </c>
      <c r="B26" s="34">
        <v>541</v>
      </c>
      <c r="C26" s="34">
        <v>545</v>
      </c>
      <c r="D26" s="34">
        <v>558</v>
      </c>
      <c r="E26" s="34">
        <v>584</v>
      </c>
      <c r="F26" s="34">
        <v>613</v>
      </c>
      <c r="G26" s="34">
        <v>639</v>
      </c>
      <c r="H26" s="34">
        <v>656</v>
      </c>
    </row>
    <row r="27" spans="1:20" x14ac:dyDescent="0.2">
      <c r="A27" s="35" t="s">
        <v>28</v>
      </c>
      <c r="B27" s="36">
        <v>2293</v>
      </c>
      <c r="C27" s="36">
        <v>2291</v>
      </c>
      <c r="D27" s="36">
        <v>2304</v>
      </c>
      <c r="E27" s="36">
        <v>3419</v>
      </c>
      <c r="F27" s="36">
        <v>3470</v>
      </c>
      <c r="G27" s="36">
        <v>3513</v>
      </c>
      <c r="H27" s="36">
        <v>3541</v>
      </c>
    </row>
    <row r="28" spans="1:20" x14ac:dyDescent="0.2">
      <c r="A28" s="26"/>
      <c r="B28" s="27"/>
      <c r="C28" s="27"/>
      <c r="D28" s="28" t="s">
        <v>29</v>
      </c>
      <c r="E28" s="27"/>
      <c r="F28" s="27"/>
      <c r="G28" s="30"/>
      <c r="H28" s="30" t="s">
        <v>14</v>
      </c>
    </row>
    <row r="29" spans="1:20" x14ac:dyDescent="0.2">
      <c r="A29" s="31" t="s">
        <v>30</v>
      </c>
      <c r="B29" s="32">
        <v>277</v>
      </c>
      <c r="C29" s="32">
        <v>247</v>
      </c>
      <c r="D29" s="32">
        <v>243</v>
      </c>
      <c r="E29" s="32">
        <v>239</v>
      </c>
      <c r="F29" s="32">
        <v>236</v>
      </c>
      <c r="G29" s="32">
        <v>228</v>
      </c>
      <c r="H29" s="32">
        <v>224</v>
      </c>
    </row>
    <row r="30" spans="1:20" x14ac:dyDescent="0.2">
      <c r="A30" s="33" t="s">
        <v>31</v>
      </c>
      <c r="B30" s="34">
        <v>280</v>
      </c>
      <c r="C30" s="34">
        <v>272</v>
      </c>
      <c r="D30" s="34">
        <v>265</v>
      </c>
      <c r="E30" s="34">
        <v>251</v>
      </c>
      <c r="F30" s="34">
        <v>244</v>
      </c>
      <c r="G30" s="34">
        <v>240</v>
      </c>
      <c r="H30" s="34">
        <v>218</v>
      </c>
    </row>
    <row r="31" spans="1:20" x14ac:dyDescent="0.2">
      <c r="A31" s="33" t="s">
        <v>32</v>
      </c>
      <c r="B31" s="34">
        <v>3345</v>
      </c>
      <c r="C31" s="34">
        <v>3276</v>
      </c>
      <c r="D31" s="34">
        <v>3200</v>
      </c>
      <c r="E31" s="34">
        <v>3245</v>
      </c>
      <c r="F31" s="34">
        <v>3452</v>
      </c>
      <c r="G31" s="34">
        <v>3651</v>
      </c>
      <c r="H31" s="34">
        <v>3506</v>
      </c>
    </row>
    <row r="32" spans="1:20" x14ac:dyDescent="0.2">
      <c r="A32" s="33" t="s">
        <v>33</v>
      </c>
      <c r="B32" s="34">
        <v>264</v>
      </c>
      <c r="C32" s="34">
        <v>264</v>
      </c>
      <c r="D32" s="34">
        <v>243</v>
      </c>
      <c r="E32" s="34">
        <v>236</v>
      </c>
      <c r="F32" s="34">
        <v>227</v>
      </c>
      <c r="G32" s="34">
        <v>393</v>
      </c>
      <c r="H32" s="34">
        <v>381</v>
      </c>
    </row>
    <row r="33" spans="1:8" x14ac:dyDescent="0.2">
      <c r="A33" s="33" t="s">
        <v>34</v>
      </c>
      <c r="B33" s="34">
        <v>332</v>
      </c>
      <c r="C33" s="34">
        <v>328</v>
      </c>
      <c r="D33" s="34">
        <v>323</v>
      </c>
      <c r="E33" s="34">
        <v>326</v>
      </c>
      <c r="F33" s="38" t="s">
        <v>23</v>
      </c>
      <c r="G33" s="38" t="s">
        <v>23</v>
      </c>
      <c r="H33" s="38" t="s">
        <v>23</v>
      </c>
    </row>
    <row r="34" spans="1:8" x14ac:dyDescent="0.2">
      <c r="A34" s="33" t="s">
        <v>35</v>
      </c>
      <c r="B34" s="34">
        <v>52</v>
      </c>
      <c r="C34" s="34">
        <v>54</v>
      </c>
      <c r="D34" s="34">
        <v>52</v>
      </c>
      <c r="E34" s="34">
        <v>50</v>
      </c>
      <c r="F34" s="34">
        <v>48</v>
      </c>
      <c r="G34" s="34">
        <v>45</v>
      </c>
      <c r="H34" s="34">
        <v>42</v>
      </c>
    </row>
    <row r="35" spans="1:8" x14ac:dyDescent="0.2">
      <c r="A35" s="33" t="s">
        <v>36</v>
      </c>
      <c r="B35" s="34">
        <v>74</v>
      </c>
      <c r="C35" s="34">
        <v>76</v>
      </c>
      <c r="D35" s="34">
        <v>77</v>
      </c>
      <c r="E35" s="34">
        <v>76</v>
      </c>
      <c r="F35" s="34">
        <v>75</v>
      </c>
      <c r="G35" s="34">
        <v>75</v>
      </c>
      <c r="H35" s="34">
        <v>75</v>
      </c>
    </row>
    <row r="36" spans="1:8" x14ac:dyDescent="0.2">
      <c r="A36" s="33" t="s">
        <v>37</v>
      </c>
      <c r="B36" s="34">
        <v>765</v>
      </c>
      <c r="C36" s="34">
        <v>746</v>
      </c>
      <c r="D36" s="34">
        <v>747</v>
      </c>
      <c r="E36" s="34">
        <v>720</v>
      </c>
      <c r="F36" s="34">
        <v>670</v>
      </c>
      <c r="G36" s="34">
        <v>619</v>
      </c>
      <c r="H36" s="34">
        <v>592</v>
      </c>
    </row>
    <row r="37" spans="1:8" x14ac:dyDescent="0.2">
      <c r="A37" s="33" t="s">
        <v>38</v>
      </c>
      <c r="B37" s="34">
        <v>228</v>
      </c>
      <c r="C37" s="34">
        <v>232</v>
      </c>
      <c r="D37" s="34">
        <v>235</v>
      </c>
      <c r="E37" s="34">
        <v>236</v>
      </c>
      <c r="F37" s="34">
        <v>247</v>
      </c>
      <c r="G37" s="34">
        <v>252</v>
      </c>
      <c r="H37" s="34">
        <v>254</v>
      </c>
    </row>
    <row r="38" spans="1:8" x14ac:dyDescent="0.2">
      <c r="A38" s="33" t="s">
        <v>39</v>
      </c>
      <c r="B38" s="34">
        <v>1135</v>
      </c>
      <c r="C38" s="34">
        <v>1112</v>
      </c>
      <c r="D38" s="34">
        <v>1073</v>
      </c>
      <c r="E38" s="34">
        <v>1062</v>
      </c>
      <c r="F38" s="34">
        <v>1055</v>
      </c>
      <c r="G38" s="34">
        <v>1068</v>
      </c>
      <c r="H38" s="34">
        <v>1051</v>
      </c>
    </row>
    <row r="39" spans="1:8" x14ac:dyDescent="0.2">
      <c r="A39" s="33" t="s">
        <v>41</v>
      </c>
      <c r="B39" s="34">
        <v>397</v>
      </c>
      <c r="C39" s="34">
        <v>395</v>
      </c>
      <c r="D39" s="34">
        <v>387</v>
      </c>
      <c r="E39" s="34">
        <v>375</v>
      </c>
      <c r="F39" s="34">
        <v>380</v>
      </c>
      <c r="G39" s="34">
        <v>382</v>
      </c>
      <c r="H39" s="34">
        <v>376</v>
      </c>
    </row>
    <row r="40" spans="1:8" x14ac:dyDescent="0.2">
      <c r="A40" s="33" t="s">
        <v>42</v>
      </c>
      <c r="B40" s="34">
        <v>72</v>
      </c>
      <c r="C40" s="34">
        <v>66</v>
      </c>
      <c r="D40" s="34">
        <v>61</v>
      </c>
      <c r="E40" s="34">
        <v>55</v>
      </c>
      <c r="F40" s="34">
        <v>51</v>
      </c>
      <c r="G40" s="34">
        <v>46</v>
      </c>
      <c r="H40" s="34">
        <v>38</v>
      </c>
    </row>
    <row r="41" spans="1:8" x14ac:dyDescent="0.2">
      <c r="A41" s="33" t="s">
        <v>43</v>
      </c>
      <c r="B41" s="34">
        <v>2966</v>
      </c>
      <c r="C41" s="34">
        <v>2886</v>
      </c>
      <c r="D41" s="34">
        <v>2767</v>
      </c>
      <c r="E41" s="34">
        <v>2736</v>
      </c>
      <c r="F41" s="34">
        <v>2752</v>
      </c>
      <c r="G41" s="38" t="s">
        <v>23</v>
      </c>
      <c r="H41" s="38">
        <v>2590</v>
      </c>
    </row>
    <row r="42" spans="1:8" x14ac:dyDescent="0.2">
      <c r="A42" s="33" t="s">
        <v>44</v>
      </c>
      <c r="B42" s="34">
        <v>289</v>
      </c>
      <c r="C42" s="34">
        <v>298</v>
      </c>
      <c r="D42" s="34">
        <v>293</v>
      </c>
      <c r="E42" s="34">
        <v>274</v>
      </c>
      <c r="F42" s="34">
        <v>220</v>
      </c>
      <c r="G42" s="38">
        <v>192</v>
      </c>
      <c r="H42" s="38">
        <v>180</v>
      </c>
    </row>
    <row r="43" spans="1:8" x14ac:dyDescent="0.2">
      <c r="A43" s="33" t="s">
        <v>45</v>
      </c>
      <c r="B43" s="34">
        <v>21</v>
      </c>
      <c r="C43" s="34">
        <v>21</v>
      </c>
      <c r="D43" s="34">
        <v>22</v>
      </c>
      <c r="E43" s="34">
        <v>24</v>
      </c>
      <c r="F43" s="38" t="s">
        <v>23</v>
      </c>
      <c r="G43" s="34">
        <v>23</v>
      </c>
      <c r="H43" s="34">
        <v>23</v>
      </c>
    </row>
    <row r="44" spans="1:8" x14ac:dyDescent="0.2">
      <c r="A44" s="33" t="s">
        <v>46</v>
      </c>
      <c r="B44" s="34">
        <v>63</v>
      </c>
      <c r="C44" s="34">
        <v>64</v>
      </c>
      <c r="D44" s="34">
        <v>61</v>
      </c>
      <c r="E44" s="34">
        <v>64</v>
      </c>
      <c r="F44" s="34">
        <v>67</v>
      </c>
      <c r="G44" s="34">
        <v>72</v>
      </c>
      <c r="H44" s="34">
        <v>76</v>
      </c>
    </row>
    <row r="45" spans="1:8" x14ac:dyDescent="0.2">
      <c r="A45" s="33" t="s">
        <v>47</v>
      </c>
      <c r="B45" s="34">
        <v>250</v>
      </c>
      <c r="C45" s="34">
        <v>284</v>
      </c>
      <c r="D45" s="34">
        <v>293</v>
      </c>
      <c r="E45" s="34">
        <v>262</v>
      </c>
      <c r="F45" s="34">
        <v>257</v>
      </c>
      <c r="G45" s="34">
        <v>254</v>
      </c>
      <c r="H45" s="34">
        <v>245</v>
      </c>
    </row>
    <row r="46" spans="1:8" x14ac:dyDescent="0.2">
      <c r="A46" s="33" t="s">
        <v>48</v>
      </c>
      <c r="B46" s="34">
        <v>778</v>
      </c>
      <c r="C46" s="34">
        <v>773</v>
      </c>
      <c r="D46" s="34">
        <v>751</v>
      </c>
      <c r="E46" s="34">
        <v>755</v>
      </c>
      <c r="F46" s="34">
        <v>787</v>
      </c>
      <c r="G46" s="34">
        <v>832</v>
      </c>
      <c r="H46" s="34">
        <v>938</v>
      </c>
    </row>
    <row r="47" spans="1:8" x14ac:dyDescent="0.2">
      <c r="A47" s="33" t="s">
        <v>49</v>
      </c>
      <c r="B47" s="34">
        <v>239</v>
      </c>
      <c r="C47" s="34">
        <v>238</v>
      </c>
      <c r="D47" s="34">
        <v>228</v>
      </c>
      <c r="E47" s="34">
        <v>216</v>
      </c>
      <c r="F47" s="34">
        <v>220</v>
      </c>
      <c r="G47" s="34">
        <v>214</v>
      </c>
      <c r="H47" s="34">
        <v>214</v>
      </c>
    </row>
    <row r="48" spans="1:8" x14ac:dyDescent="0.2">
      <c r="A48" s="33" t="s">
        <v>50</v>
      </c>
      <c r="B48" s="34">
        <v>296</v>
      </c>
      <c r="C48" s="34">
        <v>280</v>
      </c>
      <c r="D48" s="34">
        <v>268</v>
      </c>
      <c r="E48" s="34">
        <v>272</v>
      </c>
      <c r="F48" s="34">
        <v>276</v>
      </c>
      <c r="G48" s="34">
        <v>270</v>
      </c>
      <c r="H48" s="34">
        <v>264</v>
      </c>
    </row>
    <row r="49" spans="1:10" x14ac:dyDescent="0.2">
      <c r="A49" s="33" t="s">
        <v>51</v>
      </c>
      <c r="B49" s="34">
        <v>369</v>
      </c>
      <c r="C49" s="34">
        <v>348</v>
      </c>
      <c r="D49" s="34">
        <v>322</v>
      </c>
      <c r="E49" s="34">
        <v>314</v>
      </c>
      <c r="F49" s="34">
        <v>315</v>
      </c>
      <c r="G49" s="38" t="s">
        <v>23</v>
      </c>
      <c r="H49" s="38">
        <v>325</v>
      </c>
    </row>
    <row r="50" spans="1:10" x14ac:dyDescent="0.2">
      <c r="A50" s="33" t="s">
        <v>52</v>
      </c>
      <c r="B50" s="34">
        <v>613</v>
      </c>
      <c r="C50" s="34">
        <v>593</v>
      </c>
      <c r="D50" s="34">
        <v>549</v>
      </c>
      <c r="E50" s="34">
        <v>508</v>
      </c>
      <c r="F50" s="34">
        <v>473</v>
      </c>
      <c r="G50" s="34">
        <v>461</v>
      </c>
      <c r="H50" s="34">
        <v>451</v>
      </c>
    </row>
    <row r="51" spans="1:10" x14ac:dyDescent="0.2">
      <c r="A51" s="33" t="s">
        <v>59</v>
      </c>
      <c r="B51" s="34">
        <v>585</v>
      </c>
      <c r="C51" s="34">
        <v>777</v>
      </c>
      <c r="D51" s="34">
        <v>867</v>
      </c>
      <c r="E51" s="34">
        <v>895</v>
      </c>
      <c r="F51" s="34">
        <v>902</v>
      </c>
      <c r="G51" s="38" t="s">
        <v>23</v>
      </c>
      <c r="H51" s="38">
        <v>893</v>
      </c>
    </row>
    <row r="52" spans="1:10" x14ac:dyDescent="0.2">
      <c r="A52" s="35" t="s">
        <v>54</v>
      </c>
      <c r="B52" s="36">
        <v>110</v>
      </c>
      <c r="C52" s="36">
        <v>105</v>
      </c>
      <c r="D52" s="36">
        <v>99</v>
      </c>
      <c r="E52" s="36">
        <v>102</v>
      </c>
      <c r="F52" s="36">
        <v>99</v>
      </c>
      <c r="G52" s="36">
        <v>92</v>
      </c>
      <c r="H52" s="36">
        <v>83</v>
      </c>
    </row>
    <row r="53" spans="1:10" x14ac:dyDescent="0.2">
      <c r="A53" s="202" t="s">
        <v>250</v>
      </c>
      <c r="B53" s="205"/>
      <c r="C53" s="205"/>
      <c r="D53" s="205"/>
      <c r="E53" s="205"/>
      <c r="F53" s="205"/>
      <c r="G53" s="205"/>
      <c r="H53" s="205"/>
    </row>
    <row r="54" spans="1:10" s="2" customFormat="1" ht="4.5" customHeight="1" x14ac:dyDescent="0.2">
      <c r="A54" s="246" t="s">
        <v>251</v>
      </c>
      <c r="B54" s="246"/>
      <c r="C54" s="246"/>
      <c r="D54" s="246"/>
      <c r="E54" s="246"/>
      <c r="F54" s="246"/>
      <c r="G54" s="246"/>
      <c r="H54" s="246"/>
      <c r="I54" s="22"/>
      <c r="J54" s="22"/>
    </row>
    <row r="55" spans="1:10" s="2" customFormat="1" ht="42" customHeight="1" x14ac:dyDescent="0.2">
      <c r="A55" s="246"/>
      <c r="B55" s="246"/>
      <c r="C55" s="246"/>
      <c r="D55" s="246"/>
      <c r="E55" s="246"/>
      <c r="F55" s="246"/>
      <c r="G55" s="246"/>
      <c r="H55" s="246"/>
      <c r="I55" s="22"/>
      <c r="J55" s="22"/>
    </row>
    <row r="56" spans="1:10" s="2" customFormat="1" ht="44.25" customHeight="1" x14ac:dyDescent="0.2">
      <c r="A56" s="246"/>
      <c r="B56" s="246"/>
      <c r="C56" s="246"/>
      <c r="D56" s="246"/>
      <c r="E56" s="246"/>
      <c r="F56" s="246"/>
      <c r="G56" s="246"/>
      <c r="H56" s="246"/>
      <c r="I56" s="22"/>
      <c r="J56" s="22"/>
    </row>
    <row r="57" spans="1:10" s="2" customFormat="1" ht="13.5" customHeight="1" x14ac:dyDescent="0.2">
      <c r="A57" s="23" t="s">
        <v>56</v>
      </c>
    </row>
  </sheetData>
  <mergeCells count="4">
    <mergeCell ref="A1:I1"/>
    <mergeCell ref="A2:A3"/>
    <mergeCell ref="B2:H2"/>
    <mergeCell ref="A54:H5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4"/>
  <sheetViews>
    <sheetView workbookViewId="0">
      <pane xSplit="1" ySplit="3" topLeftCell="B4" activePane="bottomRight" state="frozen"/>
      <selection activeCell="X10" sqref="X10"/>
      <selection pane="topRight" activeCell="X10" sqref="X10"/>
      <selection pane="bottomLeft" activeCell="X10" sqref="X10"/>
      <selection pane="bottomRight" activeCell="L11" sqref="L11"/>
    </sheetView>
  </sheetViews>
  <sheetFormatPr defaultColWidth="9.140625" defaultRowHeight="12.75" x14ac:dyDescent="0.2"/>
  <cols>
    <col min="1" max="1" width="28.42578125" style="24" customWidth="1"/>
    <col min="2" max="16384" width="9.140625" style="24"/>
  </cols>
  <sheetData>
    <row r="1" spans="1:22" ht="15.75" customHeight="1" x14ac:dyDescent="0.2">
      <c r="A1" s="253" t="s">
        <v>60</v>
      </c>
      <c r="B1" s="254"/>
      <c r="C1" s="254"/>
      <c r="D1" s="254"/>
      <c r="E1" s="254"/>
      <c r="F1" s="254"/>
    </row>
    <row r="2" spans="1:22" ht="15.75" customHeight="1" x14ac:dyDescent="0.2">
      <c r="A2" s="255" t="s">
        <v>1</v>
      </c>
      <c r="B2" s="257" t="s">
        <v>61</v>
      </c>
      <c r="C2" s="258"/>
      <c r="D2" s="258"/>
      <c r="E2" s="258"/>
      <c r="F2" s="258"/>
      <c r="G2" s="258"/>
      <c r="H2" s="259"/>
    </row>
    <row r="3" spans="1:22" ht="15.75" customHeight="1" x14ac:dyDescent="0.2">
      <c r="A3" s="256"/>
      <c r="B3" s="39">
        <v>2010</v>
      </c>
      <c r="C3" s="39">
        <v>2011</v>
      </c>
      <c r="D3" s="39">
        <v>2012</v>
      </c>
      <c r="E3" s="39">
        <v>2013</v>
      </c>
      <c r="F3" s="39">
        <v>2014</v>
      </c>
      <c r="G3" s="39">
        <v>2015</v>
      </c>
      <c r="H3" s="39">
        <v>2016</v>
      </c>
    </row>
    <row r="4" spans="1:22" ht="15.75" customHeight="1" x14ac:dyDescent="0.2">
      <c r="A4" s="26"/>
      <c r="B4" s="40"/>
      <c r="C4" s="40"/>
      <c r="D4" s="28" t="s">
        <v>3</v>
      </c>
      <c r="E4" s="40"/>
      <c r="F4" s="40"/>
      <c r="G4" s="41"/>
      <c r="H4" s="41"/>
    </row>
    <row r="5" spans="1:22" ht="15.75" customHeight="1" x14ac:dyDescent="0.2">
      <c r="A5" s="42" t="s">
        <v>4</v>
      </c>
      <c r="B5" s="43">
        <v>918.36497999999995</v>
      </c>
      <c r="C5" s="43">
        <v>828.71690999999998</v>
      </c>
      <c r="D5" s="43">
        <v>834.53494999999998</v>
      </c>
      <c r="E5" s="43">
        <v>743.67854</v>
      </c>
      <c r="F5" s="43">
        <v>648.48837000000003</v>
      </c>
      <c r="G5" s="43">
        <v>498.34</v>
      </c>
      <c r="H5" s="43">
        <v>535.16321733842699</v>
      </c>
    </row>
    <row r="6" spans="1:22" ht="15.75" customHeight="1" x14ac:dyDescent="0.2">
      <c r="A6" s="44" t="s">
        <v>5</v>
      </c>
      <c r="B6" s="38">
        <v>3.7662100000000001</v>
      </c>
      <c r="C6" s="38">
        <v>3.1550400000000001</v>
      </c>
      <c r="D6" s="38">
        <v>2.0248300000000001</v>
      </c>
      <c r="E6" s="38">
        <v>2.8912599999999999</v>
      </c>
      <c r="F6" s="38">
        <v>4.7044100000000002</v>
      </c>
      <c r="G6" s="38">
        <v>5.09</v>
      </c>
      <c r="H6" s="38">
        <v>4.6236699944328903</v>
      </c>
    </row>
    <row r="7" spans="1:22" ht="15.75" customHeight="1" x14ac:dyDescent="0.2">
      <c r="A7" s="44" t="s">
        <v>62</v>
      </c>
      <c r="B7" s="38">
        <v>27.867789999999999</v>
      </c>
      <c r="C7" s="38">
        <v>35.226120000000002</v>
      </c>
      <c r="D7" s="38">
        <v>40.156469999999999</v>
      </c>
      <c r="E7" s="38">
        <v>25.231359999999999</v>
      </c>
      <c r="F7" s="38">
        <v>20.640309999999999</v>
      </c>
      <c r="G7" s="38">
        <v>14.87</v>
      </c>
      <c r="H7" s="38">
        <v>13.9668160383015</v>
      </c>
    </row>
    <row r="8" spans="1:22" ht="15.75" customHeight="1" x14ac:dyDescent="0.2">
      <c r="A8" s="44" t="s">
        <v>7</v>
      </c>
      <c r="B8" s="38">
        <v>5.9930599999999998</v>
      </c>
      <c r="C8" s="38">
        <v>7.3070899999999996</v>
      </c>
      <c r="D8" s="38">
        <v>7.1937699999999998</v>
      </c>
      <c r="E8" s="38">
        <v>4.8196199999999996</v>
      </c>
      <c r="F8" s="38">
        <v>4.4681199999999999</v>
      </c>
      <c r="G8" s="38">
        <v>1.89</v>
      </c>
      <c r="H8" s="38">
        <v>2.6827338067907598</v>
      </c>
    </row>
    <row r="9" spans="1:22" ht="15.75" customHeight="1" x14ac:dyDescent="0.2">
      <c r="A9" s="44" t="s">
        <v>8</v>
      </c>
      <c r="B9" s="38">
        <v>121.88025</v>
      </c>
      <c r="C9" s="38">
        <v>107.77255</v>
      </c>
      <c r="D9" s="38">
        <v>127.74165000000001</v>
      </c>
      <c r="E9" s="38">
        <v>174.15257</v>
      </c>
      <c r="F9" s="38">
        <v>141.78924000000001</v>
      </c>
      <c r="G9" s="38">
        <v>127.41</v>
      </c>
      <c r="H9" s="38">
        <v>122.98855789231999</v>
      </c>
    </row>
    <row r="10" spans="1:22" ht="15.75" customHeight="1" x14ac:dyDescent="0.2">
      <c r="A10" s="44" t="s">
        <v>9</v>
      </c>
      <c r="B10" s="38">
        <v>29030.207859999999</v>
      </c>
      <c r="C10" s="38">
        <v>28913.477080000001</v>
      </c>
      <c r="D10" s="38">
        <v>24478.739280000002</v>
      </c>
      <c r="E10" s="38">
        <v>26643.654200000001</v>
      </c>
      <c r="F10" s="38">
        <v>31044.4738</v>
      </c>
      <c r="G10" s="38">
        <v>12515.35</v>
      </c>
      <c r="H10" s="38">
        <v>11070.938699999999</v>
      </c>
    </row>
    <row r="11" spans="1:22" ht="15.75" customHeight="1" x14ac:dyDescent="0.2">
      <c r="A11" s="44" t="s">
        <v>10</v>
      </c>
      <c r="B11" s="38">
        <v>18923.171040000001</v>
      </c>
      <c r="C11" s="38">
        <v>19328.725839999999</v>
      </c>
      <c r="D11" s="38">
        <v>14747.04255</v>
      </c>
      <c r="E11" s="38">
        <v>15308.72364</v>
      </c>
      <c r="F11" s="38">
        <v>18234.296969999999</v>
      </c>
      <c r="G11" s="38">
        <v>17477.29</v>
      </c>
      <c r="H11" s="38">
        <v>17317.928090000001</v>
      </c>
    </row>
    <row r="12" spans="1:22" ht="15.75" customHeight="1" x14ac:dyDescent="0.2">
      <c r="A12" s="44" t="s">
        <v>11</v>
      </c>
      <c r="B12" s="38">
        <v>60.820219999999999</v>
      </c>
      <c r="C12" s="38">
        <v>52.55941</v>
      </c>
      <c r="D12" s="38">
        <v>46.585329999999999</v>
      </c>
      <c r="E12" s="38">
        <v>44.155790000000003</v>
      </c>
      <c r="F12" s="38">
        <v>31.82648</v>
      </c>
      <c r="G12" s="38">
        <v>21.35</v>
      </c>
      <c r="H12" s="38">
        <v>23.683521444346702</v>
      </c>
    </row>
    <row r="13" spans="1:22" ht="15.75" customHeight="1" x14ac:dyDescent="0.2">
      <c r="A13" s="45" t="s">
        <v>12</v>
      </c>
      <c r="B13" s="46">
        <v>1423.4074000000001</v>
      </c>
      <c r="C13" s="46">
        <v>1492.4115200000001</v>
      </c>
      <c r="D13" s="46">
        <v>1361.45778</v>
      </c>
      <c r="E13" s="46">
        <v>1333.05484</v>
      </c>
      <c r="F13" s="46">
        <v>1349.2644399999999</v>
      </c>
      <c r="G13" s="46">
        <v>1184.83</v>
      </c>
      <c r="H13" s="46">
        <v>1176.2026747433301</v>
      </c>
    </row>
    <row r="14" spans="1:22" ht="15.75" customHeight="1" x14ac:dyDescent="0.2">
      <c r="A14" s="26"/>
      <c r="B14" s="40"/>
      <c r="C14" s="40"/>
      <c r="D14" s="28" t="s">
        <v>13</v>
      </c>
      <c r="E14" s="40"/>
      <c r="F14" s="40"/>
      <c r="G14" s="41"/>
      <c r="H14" s="41" t="s">
        <v>14</v>
      </c>
    </row>
    <row r="15" spans="1:22" ht="15.75" customHeight="1" x14ac:dyDescent="0.2">
      <c r="A15" s="42" t="s">
        <v>15</v>
      </c>
      <c r="B15" s="43">
        <v>1429.7395899999999</v>
      </c>
      <c r="C15" s="43">
        <v>1371.83286</v>
      </c>
      <c r="D15" s="43">
        <v>1088.24956</v>
      </c>
      <c r="E15" s="43">
        <v>976.32132999999999</v>
      </c>
      <c r="F15" s="43">
        <v>852.14314000000002</v>
      </c>
      <c r="G15" s="43">
        <v>799.1</v>
      </c>
      <c r="H15" s="43">
        <v>822.57297990321206</v>
      </c>
    </row>
    <row r="16" spans="1:22" ht="15.75" customHeight="1" x14ac:dyDescent="0.2">
      <c r="A16" s="44" t="s">
        <v>16</v>
      </c>
      <c r="B16" s="38">
        <v>126.00201</v>
      </c>
      <c r="C16" s="38">
        <v>137.58428000000001</v>
      </c>
      <c r="D16" s="38">
        <v>132.21442999999999</v>
      </c>
      <c r="E16" s="38">
        <v>159.65733</v>
      </c>
      <c r="F16" s="38">
        <v>150.97029000000001</v>
      </c>
      <c r="G16" s="38">
        <v>124.11</v>
      </c>
      <c r="H16" s="38">
        <v>106.964984231909</v>
      </c>
      <c r="V16" s="24">
        <v>77.67</v>
      </c>
    </row>
    <row r="17" spans="1:20" ht="15.75" customHeight="1" x14ac:dyDescent="0.2">
      <c r="A17" s="44" t="s">
        <v>17</v>
      </c>
      <c r="B17" s="38">
        <v>5.0878300000000003</v>
      </c>
      <c r="C17" s="38">
        <v>4.7959199999999997</v>
      </c>
      <c r="D17" s="38">
        <v>1.67445</v>
      </c>
      <c r="E17" s="38">
        <v>1.5326299999999999</v>
      </c>
      <c r="F17" s="38">
        <v>2.5984500000000001</v>
      </c>
      <c r="G17" s="38">
        <v>1.89</v>
      </c>
      <c r="H17" s="38">
        <v>1.2280402951222</v>
      </c>
    </row>
    <row r="18" spans="1:20" ht="15.75" customHeight="1" x14ac:dyDescent="0.2">
      <c r="A18" s="44" t="s">
        <v>18</v>
      </c>
      <c r="B18" s="38">
        <v>1495.3587</v>
      </c>
      <c r="C18" s="38">
        <v>1447.30348</v>
      </c>
      <c r="D18" s="38">
        <v>1106.72785</v>
      </c>
      <c r="E18" s="38">
        <v>1323.8246099999999</v>
      </c>
      <c r="F18" s="38">
        <v>1521.11868</v>
      </c>
      <c r="G18" s="38">
        <v>2125.89</v>
      </c>
      <c r="H18" s="38">
        <v>1350.08637069015</v>
      </c>
    </row>
    <row r="19" spans="1:20" ht="15.75" customHeight="1" x14ac:dyDescent="0.2">
      <c r="A19" s="44" t="s">
        <v>19</v>
      </c>
      <c r="B19" s="38">
        <v>130.548</v>
      </c>
      <c r="C19" s="38">
        <v>134.92589000000001</v>
      </c>
      <c r="D19" s="38">
        <v>115.80942</v>
      </c>
      <c r="E19" s="38">
        <v>125.07168</v>
      </c>
      <c r="F19" s="38">
        <v>117.35101</v>
      </c>
      <c r="G19" s="38">
        <v>77.67</v>
      </c>
      <c r="H19" s="38">
        <v>92.162009933430497</v>
      </c>
      <c r="I19" s="37"/>
      <c r="J19" s="37"/>
      <c r="K19" s="37"/>
      <c r="L19" s="37"/>
      <c r="M19" s="37"/>
      <c r="N19" s="37"/>
      <c r="O19" s="37"/>
      <c r="P19" s="37"/>
      <c r="Q19" s="37"/>
      <c r="R19" s="37"/>
      <c r="S19" s="37"/>
      <c r="T19" s="37"/>
    </row>
    <row r="20" spans="1:20" ht="15.75" customHeight="1" x14ac:dyDescent="0.2">
      <c r="A20" s="44" t="s">
        <v>20</v>
      </c>
      <c r="B20" s="38">
        <v>1668.5143399999999</v>
      </c>
      <c r="C20" s="38">
        <v>1961.80431</v>
      </c>
      <c r="D20" s="38">
        <v>1610.52792</v>
      </c>
      <c r="E20" s="38">
        <v>1360.89177</v>
      </c>
      <c r="F20" s="38">
        <v>1325.69759</v>
      </c>
      <c r="G20" s="38">
        <v>1929.56</v>
      </c>
      <c r="H20" s="38">
        <v>1672.9177487940499</v>
      </c>
    </row>
    <row r="21" spans="1:20" ht="15.75" customHeight="1" x14ac:dyDescent="0.2">
      <c r="A21" s="44" t="s">
        <v>21</v>
      </c>
      <c r="B21" s="38">
        <v>27.55977</v>
      </c>
      <c r="C21" s="38">
        <v>32.438519999999997</v>
      </c>
      <c r="D21" s="38">
        <v>43.14669</v>
      </c>
      <c r="E21" s="38">
        <v>57.369079999999997</v>
      </c>
      <c r="F21" s="38">
        <v>47.574379999999998</v>
      </c>
      <c r="G21" s="38">
        <v>39.68</v>
      </c>
      <c r="H21" s="38">
        <v>37.4250186809479</v>
      </c>
    </row>
    <row r="22" spans="1:20" ht="15.75" customHeight="1" x14ac:dyDescent="0.2">
      <c r="A22" s="44" t="s">
        <v>22</v>
      </c>
      <c r="B22" s="38">
        <v>4609.3466399999998</v>
      </c>
      <c r="C22" s="38">
        <v>3771.1815799999999</v>
      </c>
      <c r="D22" s="38">
        <v>2638.72496</v>
      </c>
      <c r="E22" s="38">
        <v>3799.7681699999998</v>
      </c>
      <c r="F22" s="38">
        <v>6076.2270600000002</v>
      </c>
      <c r="G22" s="38">
        <v>21342.84</v>
      </c>
      <c r="H22" s="38" t="s">
        <v>23</v>
      </c>
    </row>
    <row r="23" spans="1:20" ht="15.75" customHeight="1" x14ac:dyDescent="0.2">
      <c r="A23" s="44" t="s">
        <v>24</v>
      </c>
      <c r="B23" s="38">
        <v>3662.10196</v>
      </c>
      <c r="C23" s="38">
        <v>2924.8376199999998</v>
      </c>
      <c r="D23" s="38">
        <v>2409.5534200000002</v>
      </c>
      <c r="E23" s="38">
        <v>3938.9911000000002</v>
      </c>
      <c r="F23" s="38">
        <v>5911.5226599999996</v>
      </c>
      <c r="G23" s="38">
        <v>19611.25</v>
      </c>
      <c r="H23" s="38">
        <v>11605.946015698801</v>
      </c>
    </row>
    <row r="24" spans="1:20" ht="15.75" customHeight="1" x14ac:dyDescent="0.2">
      <c r="A24" s="44" t="s">
        <v>25</v>
      </c>
      <c r="B24" s="38">
        <v>305.79689000000002</v>
      </c>
      <c r="C24" s="38">
        <v>274.68637000000001</v>
      </c>
      <c r="D24" s="38">
        <v>260.74736999999999</v>
      </c>
      <c r="E24" s="38">
        <v>278.73527999999999</v>
      </c>
      <c r="F24" s="38">
        <v>200.60660999999999</v>
      </c>
      <c r="G24" s="38">
        <v>203.41</v>
      </c>
      <c r="H24" s="38">
        <v>196.93128126200997</v>
      </c>
    </row>
    <row r="25" spans="1:20" ht="15.75" customHeight="1" x14ac:dyDescent="0.2">
      <c r="A25" s="44" t="s">
        <v>26</v>
      </c>
      <c r="B25" s="38">
        <v>976.81762000000003</v>
      </c>
      <c r="C25" s="38">
        <v>869.89576999999997</v>
      </c>
      <c r="D25" s="38">
        <v>698.14215000000002</v>
      </c>
      <c r="E25" s="38">
        <v>632.02908000000002</v>
      </c>
      <c r="F25" s="38">
        <v>694.24491</v>
      </c>
      <c r="G25" s="38">
        <v>628.79</v>
      </c>
      <c r="H25" s="38">
        <v>513.46999883571198</v>
      </c>
    </row>
    <row r="26" spans="1:20" ht="15.75" customHeight="1" x14ac:dyDescent="0.2">
      <c r="A26" s="44" t="s">
        <v>27</v>
      </c>
      <c r="B26" s="38">
        <v>229.20653999999999</v>
      </c>
      <c r="C26" s="38">
        <v>224.60499999999999</v>
      </c>
      <c r="D26" s="38">
        <v>251.45303000000001</v>
      </c>
      <c r="E26" s="38">
        <v>360.57218</v>
      </c>
      <c r="F26" s="38">
        <v>320.90958999999998</v>
      </c>
      <c r="G26" s="38">
        <v>285.75</v>
      </c>
      <c r="H26" s="38">
        <v>330.367445302558</v>
      </c>
    </row>
    <row r="27" spans="1:20" ht="15.75" customHeight="1" x14ac:dyDescent="0.2">
      <c r="A27" s="45" t="s">
        <v>28</v>
      </c>
      <c r="B27" s="46">
        <v>4429.4103100000002</v>
      </c>
      <c r="C27" s="46">
        <v>4511.9629999999997</v>
      </c>
      <c r="D27" s="46">
        <v>3595.77745</v>
      </c>
      <c r="E27" s="46">
        <v>6496.1191799999997</v>
      </c>
      <c r="F27" s="46">
        <v>5364.8518000000004</v>
      </c>
      <c r="G27" s="46">
        <v>5540.7</v>
      </c>
      <c r="H27" s="46">
        <v>5618.2636291888002</v>
      </c>
    </row>
    <row r="28" spans="1:20" ht="15.75" customHeight="1" x14ac:dyDescent="0.2">
      <c r="A28" s="26"/>
      <c r="B28" s="40"/>
      <c r="C28" s="40"/>
      <c r="D28" s="28" t="s">
        <v>29</v>
      </c>
      <c r="E28" s="40"/>
      <c r="F28" s="40"/>
      <c r="G28" s="41"/>
      <c r="H28" s="41" t="s">
        <v>14</v>
      </c>
    </row>
    <row r="29" spans="1:20" ht="15.75" customHeight="1" x14ac:dyDescent="0.2">
      <c r="A29" s="42" t="s">
        <v>30</v>
      </c>
      <c r="B29" s="43">
        <v>9.4464600000000001</v>
      </c>
      <c r="C29" s="43">
        <v>4.0200800000000001</v>
      </c>
      <c r="D29" s="43">
        <v>2.7957400000000003</v>
      </c>
      <c r="E29" s="43">
        <v>4.2776699999999996</v>
      </c>
      <c r="F29" s="43">
        <v>3.1986999999999997</v>
      </c>
      <c r="G29" s="43">
        <v>3.55</v>
      </c>
      <c r="H29" s="43">
        <v>2.5807869860181798</v>
      </c>
    </row>
    <row r="30" spans="1:20" ht="15.75" customHeight="1" x14ac:dyDescent="0.2">
      <c r="A30" s="44" t="s">
        <v>31</v>
      </c>
      <c r="B30" s="38">
        <v>46.624350000000007</v>
      </c>
      <c r="C30" s="38">
        <v>27.477529999999998</v>
      </c>
      <c r="D30" s="38">
        <v>17.017150000000001</v>
      </c>
      <c r="E30" s="38">
        <v>29.011570000000003</v>
      </c>
      <c r="F30" s="38">
        <v>37.776139999999991</v>
      </c>
      <c r="G30" s="38">
        <v>18.579999999999998</v>
      </c>
      <c r="H30" s="38">
        <v>14.221513972578899</v>
      </c>
    </row>
    <row r="31" spans="1:20" ht="15.75" customHeight="1" x14ac:dyDescent="0.2">
      <c r="A31" s="44" t="s">
        <v>32</v>
      </c>
      <c r="B31" s="38">
        <v>1677.5244700000001</v>
      </c>
      <c r="C31" s="38">
        <v>1426.5013100000001</v>
      </c>
      <c r="D31" s="38">
        <v>1082.8431799999998</v>
      </c>
      <c r="E31" s="38">
        <v>1202.1461000000002</v>
      </c>
      <c r="F31" s="38">
        <v>1320.8617099999999</v>
      </c>
      <c r="G31" s="38">
        <v>997.65</v>
      </c>
      <c r="H31" s="38">
        <v>684.032035503207</v>
      </c>
    </row>
    <row r="32" spans="1:20" ht="15.75" customHeight="1" x14ac:dyDescent="0.2">
      <c r="A32" s="44" t="s">
        <v>33</v>
      </c>
      <c r="B32" s="38">
        <v>403.91155000000003</v>
      </c>
      <c r="C32" s="38">
        <v>361.53425999999996</v>
      </c>
      <c r="D32" s="38">
        <v>364.11914000000002</v>
      </c>
      <c r="E32" s="38">
        <v>374.71940000000001</v>
      </c>
      <c r="F32" s="38">
        <v>369.96808000000004</v>
      </c>
      <c r="G32" s="38">
        <v>374.45</v>
      </c>
      <c r="H32" s="38">
        <v>327.11757039528396</v>
      </c>
    </row>
    <row r="33" spans="1:8" ht="15.75" customHeight="1" x14ac:dyDescent="0.2">
      <c r="A33" s="44" t="s">
        <v>63</v>
      </c>
      <c r="B33" s="38">
        <v>1004.8673819250855</v>
      </c>
      <c r="C33" s="38">
        <v>921.2930027262106</v>
      </c>
      <c r="D33" s="38">
        <v>667.2449571522742</v>
      </c>
      <c r="E33" s="38">
        <v>748.72364157362267</v>
      </c>
      <c r="F33" s="38" t="s">
        <v>23</v>
      </c>
      <c r="G33" s="38" t="s">
        <v>23</v>
      </c>
      <c r="H33" s="38" t="s">
        <v>23</v>
      </c>
    </row>
    <row r="34" spans="1:8" ht="15.75" customHeight="1" x14ac:dyDescent="0.2">
      <c r="A34" s="44" t="s">
        <v>35</v>
      </c>
      <c r="B34" s="38">
        <v>26.616670000000003</v>
      </c>
      <c r="C34" s="38">
        <v>15.8622</v>
      </c>
      <c r="D34" s="38">
        <v>10.98122</v>
      </c>
      <c r="E34" s="38">
        <v>10.869359999999999</v>
      </c>
      <c r="F34" s="38">
        <v>7.1958500000000001</v>
      </c>
      <c r="G34" s="38">
        <v>7.61</v>
      </c>
      <c r="H34" s="38">
        <v>8.1303187795149796</v>
      </c>
    </row>
    <row r="35" spans="1:8" ht="15.75" customHeight="1" x14ac:dyDescent="0.2">
      <c r="A35" s="44" t="s">
        <v>36</v>
      </c>
      <c r="B35" s="38" t="s">
        <v>23</v>
      </c>
      <c r="C35" s="38">
        <v>5.9827700000000004</v>
      </c>
      <c r="D35" s="38">
        <v>4.9878299999999998</v>
      </c>
      <c r="E35" s="38">
        <v>5.6549000000000005</v>
      </c>
      <c r="F35" s="38">
        <v>4.3485100000000001</v>
      </c>
      <c r="G35" s="38">
        <v>2.94</v>
      </c>
      <c r="H35" s="38">
        <v>3.2757896884268498</v>
      </c>
    </row>
    <row r="36" spans="1:8" ht="15.75" customHeight="1" x14ac:dyDescent="0.2">
      <c r="A36" s="44" t="s">
        <v>37</v>
      </c>
      <c r="B36" s="38">
        <v>1912.7413499999998</v>
      </c>
      <c r="C36" s="38">
        <v>1740.2277099999999</v>
      </c>
      <c r="D36" s="38">
        <v>1328.7199699999999</v>
      </c>
      <c r="E36" s="38">
        <v>1426.6468300000001</v>
      </c>
      <c r="F36" s="38">
        <v>1372.0019400000001</v>
      </c>
      <c r="G36" s="38">
        <v>1555.55</v>
      </c>
      <c r="H36" s="38">
        <v>1306.42768328735</v>
      </c>
    </row>
    <row r="37" spans="1:8" ht="15.75" customHeight="1" x14ac:dyDescent="0.2">
      <c r="A37" s="44" t="s">
        <v>38</v>
      </c>
      <c r="B37" s="38">
        <v>37.909279999999995</v>
      </c>
      <c r="C37" s="38">
        <v>16.778489999999998</v>
      </c>
      <c r="D37" s="38">
        <v>20.208269999999999</v>
      </c>
      <c r="E37" s="38">
        <v>16.928169999999998</v>
      </c>
      <c r="F37" s="38">
        <v>27.33053</v>
      </c>
      <c r="G37" s="38">
        <v>15.21</v>
      </c>
      <c r="H37" s="38">
        <v>16.984727377714897</v>
      </c>
    </row>
    <row r="38" spans="1:8" ht="15.75" customHeight="1" x14ac:dyDescent="0.2">
      <c r="A38" s="44" t="s">
        <v>39</v>
      </c>
      <c r="B38" s="38">
        <v>2185.58223</v>
      </c>
      <c r="C38" s="38">
        <v>2114.7630899999999</v>
      </c>
      <c r="D38" s="38">
        <v>1678.8055400000001</v>
      </c>
      <c r="E38" s="38">
        <v>1778.7074599999999</v>
      </c>
      <c r="F38" s="38">
        <v>1843.8020399999998</v>
      </c>
      <c r="G38" s="38">
        <v>2076.7199999999998</v>
      </c>
      <c r="H38" s="38">
        <v>1766.36487511788</v>
      </c>
    </row>
    <row r="39" spans="1:8" ht="15.75" customHeight="1" x14ac:dyDescent="0.2">
      <c r="A39" s="44" t="s">
        <v>41</v>
      </c>
      <c r="B39" s="38">
        <v>457.95839000000001</v>
      </c>
      <c r="C39" s="38">
        <v>407.11816000000005</v>
      </c>
      <c r="D39" s="38">
        <v>405.74662999999998</v>
      </c>
      <c r="E39" s="38">
        <v>380.15049000000005</v>
      </c>
      <c r="F39" s="38">
        <v>350.08337</v>
      </c>
      <c r="G39" s="38">
        <v>362.56</v>
      </c>
      <c r="H39" s="38">
        <v>377.95395589542699</v>
      </c>
    </row>
    <row r="40" spans="1:8" ht="15.75" customHeight="1" x14ac:dyDescent="0.2">
      <c r="A40" s="44" t="s">
        <v>42</v>
      </c>
      <c r="B40" s="38">
        <v>0.48404000000000003</v>
      </c>
      <c r="C40" s="38">
        <v>0.5121</v>
      </c>
      <c r="D40" s="38">
        <v>0.39991000000000004</v>
      </c>
      <c r="E40" s="38">
        <v>0.41258</v>
      </c>
      <c r="F40" s="38">
        <v>0.73584000000000005</v>
      </c>
      <c r="G40" s="38">
        <v>0.37</v>
      </c>
      <c r="H40" s="38">
        <v>0.355114935941998</v>
      </c>
    </row>
    <row r="41" spans="1:8" ht="15.75" customHeight="1" x14ac:dyDescent="0.2">
      <c r="A41" s="44" t="s">
        <v>44</v>
      </c>
      <c r="B41" s="38">
        <v>0.21875</v>
      </c>
      <c r="C41" s="38">
        <v>0.14545</v>
      </c>
      <c r="D41" s="38">
        <v>0.13446</v>
      </c>
      <c r="E41" s="38">
        <v>0.14539000000000002</v>
      </c>
      <c r="F41" s="38">
        <v>0.12911</v>
      </c>
      <c r="G41" s="38">
        <v>0.11</v>
      </c>
      <c r="H41" s="38">
        <v>8.1840335253480709E-2</v>
      </c>
    </row>
    <row r="42" spans="1:8" ht="15.75" customHeight="1" x14ac:dyDescent="0.2">
      <c r="A42" s="44" t="s">
        <v>45</v>
      </c>
      <c r="B42" s="38">
        <v>4.8559999999999999E-2</v>
      </c>
      <c r="C42" s="38">
        <v>4.8770000000000001E-2</v>
      </c>
      <c r="D42" s="38">
        <v>4.4090000000000004E-2</v>
      </c>
      <c r="E42" s="38">
        <v>6.7360000000000003E-2</v>
      </c>
      <c r="F42" s="38">
        <v>6.1460000000000001E-2</v>
      </c>
      <c r="G42" s="38">
        <v>0.09</v>
      </c>
      <c r="H42" s="38">
        <v>8.5901982174724903E-2</v>
      </c>
    </row>
    <row r="43" spans="1:8" ht="15.75" customHeight="1" x14ac:dyDescent="0.2">
      <c r="A43" s="44" t="s">
        <v>46</v>
      </c>
      <c r="B43" s="38">
        <v>0.36818000000000001</v>
      </c>
      <c r="C43" s="38">
        <v>0.51003999999999994</v>
      </c>
      <c r="D43" s="38">
        <v>0.29583999999999999</v>
      </c>
      <c r="E43" s="38">
        <v>0.32127</v>
      </c>
      <c r="F43" s="38">
        <v>0.46332999999999996</v>
      </c>
      <c r="G43" s="38">
        <v>0.46</v>
      </c>
      <c r="H43" s="38">
        <v>0.32105295216962704</v>
      </c>
    </row>
    <row r="44" spans="1:8" ht="15.75" customHeight="1" x14ac:dyDescent="0.2">
      <c r="A44" s="44" t="s">
        <v>47</v>
      </c>
      <c r="B44" s="38">
        <v>436.71042</v>
      </c>
      <c r="C44" s="38">
        <v>505.29286999999999</v>
      </c>
      <c r="D44" s="38">
        <v>376.65164999999996</v>
      </c>
      <c r="E44" s="38">
        <v>258.29397</v>
      </c>
      <c r="F44" s="38">
        <v>167.70349999999999</v>
      </c>
      <c r="G44" s="38">
        <v>140.9</v>
      </c>
      <c r="H44" s="38">
        <v>128.852673284427</v>
      </c>
    </row>
    <row r="45" spans="1:8" ht="15.75" customHeight="1" x14ac:dyDescent="0.2">
      <c r="A45" s="44" t="s">
        <v>48</v>
      </c>
      <c r="B45" s="38">
        <v>821.98336000000006</v>
      </c>
      <c r="C45" s="38">
        <v>830.81838000000005</v>
      </c>
      <c r="D45" s="38">
        <v>647.72395999999981</v>
      </c>
      <c r="E45" s="38">
        <v>727.31624999999997</v>
      </c>
      <c r="F45" s="38">
        <v>741.26412000000016</v>
      </c>
      <c r="G45" s="38">
        <v>754.64</v>
      </c>
      <c r="H45" s="38">
        <v>710.15051106373198</v>
      </c>
    </row>
    <row r="46" spans="1:8" ht="15.75" customHeight="1" x14ac:dyDescent="0.2">
      <c r="A46" s="44" t="s">
        <v>49</v>
      </c>
      <c r="B46" s="38">
        <v>299.41406999999998</v>
      </c>
      <c r="C46" s="38">
        <v>242.81285999999997</v>
      </c>
      <c r="D46" s="38">
        <v>169.87385000000003</v>
      </c>
      <c r="E46" s="38">
        <v>136.59460000000001</v>
      </c>
      <c r="F46" s="38">
        <v>141.90478999999999</v>
      </c>
      <c r="G46" s="38">
        <v>125.82</v>
      </c>
      <c r="H46" s="38">
        <v>108.15705910098801</v>
      </c>
    </row>
    <row r="47" spans="1:8" ht="15.75" customHeight="1" x14ac:dyDescent="0.2">
      <c r="A47" s="44" t="s">
        <v>50</v>
      </c>
      <c r="B47" s="38">
        <v>901.17281000000003</v>
      </c>
      <c r="C47" s="38">
        <v>838.97221000000013</v>
      </c>
      <c r="D47" s="38">
        <v>600.52098999999987</v>
      </c>
      <c r="E47" s="38">
        <v>710.61216999999988</v>
      </c>
      <c r="F47" s="38">
        <v>743.87466000000006</v>
      </c>
      <c r="G47" s="38">
        <v>991.05</v>
      </c>
      <c r="H47" s="38">
        <v>862.66603842141501</v>
      </c>
    </row>
    <row r="48" spans="1:8" ht="15.75" customHeight="1" x14ac:dyDescent="0.2">
      <c r="A48" s="44" t="s">
        <v>52</v>
      </c>
      <c r="B48" s="38">
        <v>118.29056</v>
      </c>
      <c r="C48" s="38">
        <v>85.285839999999993</v>
      </c>
      <c r="D48" s="38">
        <v>56.482810000000001</v>
      </c>
      <c r="E48" s="38">
        <v>63.021039999999999</v>
      </c>
      <c r="F48" s="38">
        <v>53.476039999999998</v>
      </c>
      <c r="G48" s="38">
        <v>56.44</v>
      </c>
      <c r="H48" s="38">
        <v>51.969552109977798</v>
      </c>
    </row>
    <row r="49" spans="1:10" ht="15.75" customHeight="1" x14ac:dyDescent="0.2">
      <c r="A49" s="44" t="s">
        <v>53</v>
      </c>
      <c r="B49" s="38">
        <v>69.156581566492946</v>
      </c>
      <c r="C49" s="38">
        <v>86.517677152660099</v>
      </c>
      <c r="D49" s="38">
        <v>60.766169999999995</v>
      </c>
      <c r="E49" s="38">
        <v>73.485019999999992</v>
      </c>
      <c r="F49" s="38" t="s">
        <v>23</v>
      </c>
      <c r="G49" s="38" t="s">
        <v>23</v>
      </c>
      <c r="H49" s="38">
        <v>48.187746981252104</v>
      </c>
    </row>
    <row r="50" spans="1:10" ht="15.75" customHeight="1" x14ac:dyDescent="0.2">
      <c r="A50" s="45" t="s">
        <v>54</v>
      </c>
      <c r="B50" s="46">
        <v>49.389189999999999</v>
      </c>
      <c r="C50" s="46">
        <v>39.143320000000003</v>
      </c>
      <c r="D50" s="46">
        <v>23.832689999999999</v>
      </c>
      <c r="E50" s="46">
        <v>26.76671</v>
      </c>
      <c r="F50" s="46">
        <v>28.923279999999998</v>
      </c>
      <c r="G50" s="46">
        <v>32.200000000000003</v>
      </c>
      <c r="H50" s="46">
        <v>30.866996854431601</v>
      </c>
    </row>
    <row r="51" spans="1:10" ht="15.75" customHeight="1" x14ac:dyDescent="0.2">
      <c r="A51" s="208" t="s">
        <v>249</v>
      </c>
      <c r="B51" s="207"/>
      <c r="C51" s="207"/>
      <c r="D51" s="207"/>
      <c r="E51" s="207"/>
      <c r="F51" s="207"/>
      <c r="G51" s="207"/>
      <c r="H51" s="207"/>
    </row>
    <row r="52" spans="1:10" s="2" customFormat="1" ht="17.25" customHeight="1" x14ac:dyDescent="0.2">
      <c r="A52" s="246" t="s">
        <v>252</v>
      </c>
      <c r="B52" s="246"/>
      <c r="C52" s="246"/>
      <c r="D52" s="246"/>
      <c r="E52" s="246"/>
      <c r="F52" s="246"/>
      <c r="G52" s="246"/>
      <c r="H52" s="246"/>
      <c r="I52" s="22"/>
      <c r="J52" s="22"/>
    </row>
    <row r="53" spans="1:10" s="2" customFormat="1" ht="34.5" customHeight="1" x14ac:dyDescent="0.2">
      <c r="A53" s="246"/>
      <c r="B53" s="246"/>
      <c r="C53" s="246"/>
      <c r="D53" s="246"/>
      <c r="E53" s="246"/>
      <c r="F53" s="246"/>
      <c r="G53" s="246"/>
      <c r="H53" s="246"/>
      <c r="I53" s="22"/>
      <c r="J53" s="22"/>
    </row>
    <row r="54" spans="1:10" s="51" customFormat="1" ht="15.75" customHeight="1" x14ac:dyDescent="0.25">
      <c r="A54" s="49" t="s">
        <v>56</v>
      </c>
      <c r="B54" s="50"/>
      <c r="C54" s="50"/>
      <c r="D54" s="50"/>
      <c r="E54" s="50"/>
      <c r="F54" s="50"/>
    </row>
  </sheetData>
  <mergeCells count="4">
    <mergeCell ref="A1:F1"/>
    <mergeCell ref="A2:A3"/>
    <mergeCell ref="B2:H2"/>
    <mergeCell ref="A52:H5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8"/>
  <sheetViews>
    <sheetView workbookViewId="0">
      <pane xSplit="1" ySplit="2" topLeftCell="B3" activePane="bottomRight" state="frozen"/>
      <selection activeCell="X10" sqref="X10"/>
      <selection pane="topRight" activeCell="X10" sqref="X10"/>
      <selection pane="bottomLeft" activeCell="X10" sqref="X10"/>
      <selection pane="bottomRight" activeCell="K16" sqref="K16"/>
    </sheetView>
  </sheetViews>
  <sheetFormatPr defaultColWidth="9.140625" defaultRowHeight="12.75" x14ac:dyDescent="0.2"/>
  <cols>
    <col min="1" max="1" width="26" style="24" customWidth="1"/>
    <col min="2" max="16384" width="9.140625" style="24"/>
  </cols>
  <sheetData>
    <row r="1" spans="1:22" x14ac:dyDescent="0.2">
      <c r="A1" s="260" t="s">
        <v>64</v>
      </c>
      <c r="B1" s="260"/>
      <c r="C1" s="260"/>
      <c r="D1" s="260"/>
      <c r="E1" s="260"/>
      <c r="F1" s="260"/>
      <c r="G1" s="52"/>
      <c r="H1" s="52"/>
      <c r="I1" s="52"/>
    </row>
    <row r="2" spans="1:22" x14ac:dyDescent="0.2">
      <c r="A2" s="25" t="s">
        <v>1</v>
      </c>
      <c r="B2" s="25">
        <v>2010</v>
      </c>
      <c r="C2" s="25">
        <v>2011</v>
      </c>
      <c r="D2" s="25">
        <v>2012</v>
      </c>
      <c r="E2" s="25">
        <v>2013</v>
      </c>
      <c r="F2" s="25">
        <v>2014</v>
      </c>
      <c r="G2" s="25">
        <v>2015</v>
      </c>
      <c r="H2" s="25">
        <v>2015</v>
      </c>
    </row>
    <row r="3" spans="1:22" x14ac:dyDescent="0.2">
      <c r="A3" s="53"/>
      <c r="B3" s="28"/>
      <c r="C3" s="28"/>
      <c r="D3" s="28" t="s">
        <v>3</v>
      </c>
      <c r="E3" s="28"/>
      <c r="F3" s="28"/>
      <c r="G3" s="54"/>
      <c r="H3" s="54"/>
    </row>
    <row r="4" spans="1:22" x14ac:dyDescent="0.2">
      <c r="A4" s="31" t="s">
        <v>65</v>
      </c>
      <c r="B4" s="43">
        <v>237</v>
      </c>
      <c r="C4" s="43">
        <v>239</v>
      </c>
      <c r="D4" s="43">
        <v>243</v>
      </c>
      <c r="E4" s="43">
        <v>81</v>
      </c>
      <c r="F4" s="43">
        <v>168</v>
      </c>
      <c r="G4" s="43">
        <v>245</v>
      </c>
      <c r="H4" s="43">
        <v>246</v>
      </c>
    </row>
    <row r="5" spans="1:22" x14ac:dyDescent="0.2">
      <c r="A5" s="33" t="s">
        <v>4</v>
      </c>
      <c r="B5" s="38">
        <v>247</v>
      </c>
      <c r="C5" s="38">
        <v>249</v>
      </c>
      <c r="D5" s="38">
        <v>246</v>
      </c>
      <c r="E5" s="38">
        <v>248</v>
      </c>
      <c r="F5" s="38">
        <v>248</v>
      </c>
      <c r="G5" s="38">
        <v>246</v>
      </c>
      <c r="H5" s="38">
        <v>249</v>
      </c>
    </row>
    <row r="6" spans="1:22" x14ac:dyDescent="0.2">
      <c r="A6" s="33" t="s">
        <v>5</v>
      </c>
      <c r="B6" s="38">
        <v>246</v>
      </c>
      <c r="C6" s="38">
        <v>245</v>
      </c>
      <c r="D6" s="38">
        <v>241</v>
      </c>
      <c r="E6" s="38">
        <v>241</v>
      </c>
      <c r="F6" s="38">
        <v>241</v>
      </c>
      <c r="G6" s="38">
        <v>242</v>
      </c>
      <c r="H6" s="38">
        <v>246</v>
      </c>
    </row>
    <row r="7" spans="1:22" x14ac:dyDescent="0.2">
      <c r="A7" s="33" t="s">
        <v>62</v>
      </c>
      <c r="B7" s="38">
        <v>245</v>
      </c>
      <c r="C7" s="38">
        <v>245</v>
      </c>
      <c r="D7" s="38">
        <v>244</v>
      </c>
      <c r="E7" s="38">
        <v>244</v>
      </c>
      <c r="F7" s="38">
        <v>244</v>
      </c>
      <c r="G7" s="38">
        <v>242</v>
      </c>
      <c r="H7" s="38">
        <v>245</v>
      </c>
    </row>
    <row r="8" spans="1:22" x14ac:dyDescent="0.2">
      <c r="A8" s="33" t="s">
        <v>7</v>
      </c>
      <c r="B8" s="38">
        <v>251</v>
      </c>
      <c r="C8" s="38">
        <v>252</v>
      </c>
      <c r="D8" s="38">
        <v>251</v>
      </c>
      <c r="E8" s="38">
        <v>252</v>
      </c>
      <c r="F8" s="38">
        <v>252</v>
      </c>
      <c r="G8" s="38">
        <v>248</v>
      </c>
      <c r="H8" s="38">
        <v>250</v>
      </c>
    </row>
    <row r="9" spans="1:22" x14ac:dyDescent="0.2">
      <c r="A9" s="33" t="s">
        <v>8</v>
      </c>
      <c r="B9" s="38">
        <v>253</v>
      </c>
      <c r="C9" s="38">
        <v>257</v>
      </c>
      <c r="D9" s="38">
        <v>248</v>
      </c>
      <c r="E9" s="38">
        <v>248</v>
      </c>
      <c r="F9" s="38">
        <v>230</v>
      </c>
      <c r="G9" s="38">
        <v>147</v>
      </c>
      <c r="H9" s="38">
        <v>252</v>
      </c>
    </row>
    <row r="10" spans="1:22" x14ac:dyDescent="0.2">
      <c r="A10" s="33" t="s">
        <v>9</v>
      </c>
      <c r="B10" s="38">
        <v>252</v>
      </c>
      <c r="C10" s="38">
        <v>252</v>
      </c>
      <c r="D10" s="38">
        <v>250</v>
      </c>
      <c r="E10" s="38">
        <v>252</v>
      </c>
      <c r="F10" s="38">
        <v>252</v>
      </c>
      <c r="G10" s="38">
        <v>251</v>
      </c>
      <c r="H10" s="38">
        <v>252</v>
      </c>
    </row>
    <row r="11" spans="1:22" x14ac:dyDescent="0.2">
      <c r="A11" s="33" t="s">
        <v>10</v>
      </c>
      <c r="B11" s="38">
        <v>252</v>
      </c>
      <c r="C11" s="38">
        <v>252</v>
      </c>
      <c r="D11" s="38">
        <v>250</v>
      </c>
      <c r="E11" s="38">
        <v>252</v>
      </c>
      <c r="F11" s="38">
        <v>252</v>
      </c>
      <c r="G11" s="38">
        <v>252</v>
      </c>
      <c r="H11" s="38">
        <v>252</v>
      </c>
    </row>
    <row r="12" spans="1:22" x14ac:dyDescent="0.2">
      <c r="A12" s="33" t="s">
        <v>11</v>
      </c>
      <c r="B12" s="38">
        <v>249</v>
      </c>
      <c r="C12" s="38">
        <v>252</v>
      </c>
      <c r="D12" s="38">
        <v>247</v>
      </c>
      <c r="E12" s="38">
        <v>248</v>
      </c>
      <c r="F12" s="38">
        <v>249</v>
      </c>
      <c r="G12" s="38">
        <v>250</v>
      </c>
      <c r="H12" s="38">
        <v>252</v>
      </c>
    </row>
    <row r="13" spans="1:22" x14ac:dyDescent="0.2">
      <c r="A13" s="35" t="s">
        <v>12</v>
      </c>
      <c r="B13" s="46">
        <v>251</v>
      </c>
      <c r="C13" s="46">
        <v>250</v>
      </c>
      <c r="D13" s="46">
        <v>250</v>
      </c>
      <c r="E13" s="46">
        <v>250</v>
      </c>
      <c r="F13" s="46">
        <v>250</v>
      </c>
      <c r="G13" s="46">
        <v>250</v>
      </c>
      <c r="H13" s="46">
        <v>251</v>
      </c>
    </row>
    <row r="14" spans="1:22" x14ac:dyDescent="0.2">
      <c r="A14" s="53"/>
      <c r="B14" s="28"/>
      <c r="C14" s="28"/>
      <c r="D14" s="28" t="s">
        <v>13</v>
      </c>
      <c r="E14" s="28"/>
      <c r="F14" s="28"/>
      <c r="G14" s="54"/>
      <c r="H14" s="54" t="s">
        <v>14</v>
      </c>
    </row>
    <row r="15" spans="1:22" x14ac:dyDescent="0.2">
      <c r="A15" s="31" t="s">
        <v>15</v>
      </c>
      <c r="B15" s="43">
        <v>253</v>
      </c>
      <c r="C15" s="43">
        <v>252</v>
      </c>
      <c r="D15" s="43">
        <v>253</v>
      </c>
      <c r="E15" s="43">
        <v>253</v>
      </c>
      <c r="F15" s="43">
        <v>253</v>
      </c>
      <c r="G15" s="43">
        <v>254</v>
      </c>
      <c r="H15" s="38">
        <v>254</v>
      </c>
    </row>
    <row r="16" spans="1:22" x14ac:dyDescent="0.2">
      <c r="A16" s="33" t="s">
        <v>16</v>
      </c>
      <c r="B16" s="38">
        <v>248</v>
      </c>
      <c r="C16" s="38">
        <v>245</v>
      </c>
      <c r="D16" s="38">
        <v>245</v>
      </c>
      <c r="E16" s="38">
        <v>247</v>
      </c>
      <c r="F16" s="38">
        <v>246</v>
      </c>
      <c r="G16" s="38">
        <v>246</v>
      </c>
      <c r="H16" s="38">
        <v>246</v>
      </c>
      <c r="V16" s="24">
        <v>248</v>
      </c>
    </row>
    <row r="17" spans="1:20" x14ac:dyDescent="0.2">
      <c r="A17" s="33" t="s">
        <v>18</v>
      </c>
      <c r="B17" s="38">
        <v>249</v>
      </c>
      <c r="C17" s="38">
        <v>246</v>
      </c>
      <c r="D17" s="38">
        <v>247</v>
      </c>
      <c r="E17" s="38">
        <v>244</v>
      </c>
      <c r="F17" s="38">
        <v>247</v>
      </c>
      <c r="G17" s="38">
        <v>246</v>
      </c>
      <c r="H17" s="38">
        <v>245</v>
      </c>
    </row>
    <row r="18" spans="1:20" x14ac:dyDescent="0.2">
      <c r="A18" s="33" t="s">
        <v>19</v>
      </c>
      <c r="B18" s="38">
        <v>245</v>
      </c>
      <c r="C18" s="38">
        <v>247</v>
      </c>
      <c r="D18" s="38">
        <v>246</v>
      </c>
      <c r="E18" s="38">
        <v>244</v>
      </c>
      <c r="F18" s="38">
        <v>242</v>
      </c>
      <c r="G18" s="38">
        <v>246</v>
      </c>
      <c r="H18" s="38">
        <v>246</v>
      </c>
    </row>
    <row r="19" spans="1:20" x14ac:dyDescent="0.2">
      <c r="A19" s="33" t="s">
        <v>20</v>
      </c>
      <c r="B19" s="38">
        <v>251</v>
      </c>
      <c r="C19" s="38">
        <v>248</v>
      </c>
      <c r="D19" s="38">
        <v>248</v>
      </c>
      <c r="E19" s="38">
        <v>247</v>
      </c>
      <c r="F19" s="38">
        <v>245</v>
      </c>
      <c r="G19" s="38">
        <v>248</v>
      </c>
      <c r="H19" s="38">
        <v>246</v>
      </c>
      <c r="I19" s="37"/>
      <c r="J19" s="37"/>
      <c r="K19" s="37"/>
      <c r="L19" s="37"/>
      <c r="M19" s="37"/>
      <c r="N19" s="37"/>
      <c r="O19" s="37"/>
      <c r="P19" s="37"/>
      <c r="Q19" s="37"/>
      <c r="R19" s="37"/>
      <c r="S19" s="37"/>
      <c r="T19" s="37"/>
    </row>
    <row r="20" spans="1:20" x14ac:dyDescent="0.2">
      <c r="A20" s="33" t="s">
        <v>21</v>
      </c>
      <c r="B20" s="38">
        <v>244</v>
      </c>
      <c r="C20" s="38">
        <v>249</v>
      </c>
      <c r="D20" s="38">
        <v>244</v>
      </c>
      <c r="E20" s="38">
        <v>242</v>
      </c>
      <c r="F20" s="38">
        <v>242</v>
      </c>
      <c r="G20" s="38">
        <v>240</v>
      </c>
      <c r="H20" s="38">
        <v>247</v>
      </c>
    </row>
    <row r="21" spans="1:20" x14ac:dyDescent="0.2">
      <c r="A21" s="33" t="s">
        <v>22</v>
      </c>
      <c r="B21" s="38">
        <v>242</v>
      </c>
      <c r="C21" s="38">
        <v>244</v>
      </c>
      <c r="D21" s="38">
        <v>243</v>
      </c>
      <c r="E21" s="38">
        <v>238</v>
      </c>
      <c r="F21" s="38">
        <v>245</v>
      </c>
      <c r="G21" s="38">
        <v>244</v>
      </c>
      <c r="H21" s="38" t="s">
        <v>23</v>
      </c>
    </row>
    <row r="22" spans="1:20" x14ac:dyDescent="0.2">
      <c r="A22" s="33" t="s">
        <v>24</v>
      </c>
      <c r="B22" s="38">
        <v>242</v>
      </c>
      <c r="C22" s="38">
        <v>244</v>
      </c>
      <c r="D22" s="38">
        <v>243</v>
      </c>
      <c r="E22" s="38">
        <v>238</v>
      </c>
      <c r="F22" s="38">
        <v>245</v>
      </c>
      <c r="G22" s="38">
        <v>244</v>
      </c>
      <c r="H22" s="38">
        <v>244</v>
      </c>
    </row>
    <row r="23" spans="1:20" x14ac:dyDescent="0.2">
      <c r="A23" s="33" t="s">
        <v>25</v>
      </c>
      <c r="B23" s="38">
        <v>252</v>
      </c>
      <c r="C23" s="38">
        <v>253</v>
      </c>
      <c r="D23" s="38">
        <v>251</v>
      </c>
      <c r="E23" s="38">
        <v>251</v>
      </c>
      <c r="F23" s="38">
        <v>252</v>
      </c>
      <c r="G23" s="38">
        <v>248</v>
      </c>
      <c r="H23" s="38">
        <v>252</v>
      </c>
    </row>
    <row r="24" spans="1:20" x14ac:dyDescent="0.2">
      <c r="A24" s="33" t="s">
        <v>27</v>
      </c>
      <c r="B24" s="38">
        <v>242</v>
      </c>
      <c r="C24" s="38">
        <v>244</v>
      </c>
      <c r="D24" s="38">
        <v>245</v>
      </c>
      <c r="E24" s="38">
        <v>245</v>
      </c>
      <c r="F24" s="38">
        <v>245</v>
      </c>
      <c r="G24" s="38">
        <v>243</v>
      </c>
      <c r="H24" s="38">
        <v>244</v>
      </c>
    </row>
    <row r="25" spans="1:20" ht="15" x14ac:dyDescent="0.2">
      <c r="A25" s="35" t="s">
        <v>66</v>
      </c>
      <c r="B25" s="46">
        <v>245</v>
      </c>
      <c r="C25" s="46">
        <v>245</v>
      </c>
      <c r="D25" s="46">
        <v>248</v>
      </c>
      <c r="E25" s="46">
        <v>245</v>
      </c>
      <c r="F25" s="46">
        <v>244</v>
      </c>
      <c r="G25" s="46">
        <v>244</v>
      </c>
      <c r="H25" s="38">
        <v>245</v>
      </c>
    </row>
    <row r="26" spans="1:20" x14ac:dyDescent="0.2">
      <c r="A26" s="53"/>
      <c r="B26" s="28"/>
      <c r="C26" s="28"/>
      <c r="D26" s="28" t="s">
        <v>29</v>
      </c>
      <c r="E26" s="28"/>
      <c r="F26" s="28"/>
      <c r="G26" s="54"/>
      <c r="H26" s="54" t="s">
        <v>14</v>
      </c>
    </row>
    <row r="27" spans="1:20" x14ac:dyDescent="0.2">
      <c r="A27" s="31" t="s">
        <v>30</v>
      </c>
      <c r="B27" s="43">
        <v>250</v>
      </c>
      <c r="C27" s="43">
        <v>247</v>
      </c>
      <c r="D27" s="43">
        <v>251</v>
      </c>
      <c r="E27" s="43">
        <v>245</v>
      </c>
      <c r="F27" s="43">
        <v>249</v>
      </c>
      <c r="G27" s="43">
        <v>246</v>
      </c>
      <c r="H27" s="38">
        <v>245</v>
      </c>
    </row>
    <row r="28" spans="1:20" x14ac:dyDescent="0.2">
      <c r="A28" s="33" t="s">
        <v>32</v>
      </c>
      <c r="B28" s="38">
        <v>256</v>
      </c>
      <c r="C28" s="38">
        <v>257</v>
      </c>
      <c r="D28" s="38">
        <v>256</v>
      </c>
      <c r="E28" s="38">
        <v>255</v>
      </c>
      <c r="F28" s="38">
        <v>255</v>
      </c>
      <c r="G28" s="38">
        <v>255</v>
      </c>
      <c r="H28" s="38">
        <v>257</v>
      </c>
    </row>
    <row r="29" spans="1:20" x14ac:dyDescent="0.2">
      <c r="A29" s="33" t="s">
        <v>33</v>
      </c>
      <c r="B29" s="38">
        <v>250</v>
      </c>
      <c r="C29" s="38">
        <v>253</v>
      </c>
      <c r="D29" s="38">
        <v>252</v>
      </c>
      <c r="E29" s="38">
        <v>250</v>
      </c>
      <c r="F29" s="38">
        <v>251</v>
      </c>
      <c r="G29" s="38">
        <v>253</v>
      </c>
      <c r="H29" s="38">
        <v>252</v>
      </c>
    </row>
    <row r="30" spans="1:20" x14ac:dyDescent="0.2">
      <c r="A30" s="33" t="s">
        <v>34</v>
      </c>
      <c r="B30" s="38">
        <v>254</v>
      </c>
      <c r="C30" s="38">
        <v>255</v>
      </c>
      <c r="D30" s="38">
        <v>253</v>
      </c>
      <c r="E30" s="38">
        <v>252</v>
      </c>
      <c r="F30" s="38" t="s">
        <v>23</v>
      </c>
      <c r="G30" s="38" t="s">
        <v>23</v>
      </c>
      <c r="H30" s="38" t="s">
        <v>23</v>
      </c>
    </row>
    <row r="31" spans="1:20" x14ac:dyDescent="0.2">
      <c r="A31" s="33" t="s">
        <v>37</v>
      </c>
      <c r="B31" s="38">
        <v>256</v>
      </c>
      <c r="C31" s="38">
        <v>257</v>
      </c>
      <c r="D31" s="38">
        <v>254</v>
      </c>
      <c r="E31" s="38">
        <v>253</v>
      </c>
      <c r="F31" s="38">
        <v>252</v>
      </c>
      <c r="G31" s="38">
        <v>253</v>
      </c>
      <c r="H31" s="38">
        <v>256</v>
      </c>
    </row>
    <row r="32" spans="1:20" x14ac:dyDescent="0.2">
      <c r="A32" s="33" t="s">
        <v>38</v>
      </c>
      <c r="B32" s="38">
        <v>247</v>
      </c>
      <c r="C32" s="38">
        <v>207</v>
      </c>
      <c r="D32" s="38">
        <v>245</v>
      </c>
      <c r="E32" s="38">
        <v>243</v>
      </c>
      <c r="F32" s="38">
        <v>244</v>
      </c>
      <c r="G32" s="38">
        <v>244</v>
      </c>
      <c r="H32" s="38">
        <v>245</v>
      </c>
    </row>
    <row r="33" spans="1:10" x14ac:dyDescent="0.2">
      <c r="A33" s="33" t="s">
        <v>39</v>
      </c>
      <c r="B33" s="38">
        <v>258</v>
      </c>
      <c r="C33" s="38">
        <v>257</v>
      </c>
      <c r="D33" s="38">
        <v>256</v>
      </c>
      <c r="E33" s="38">
        <v>255</v>
      </c>
      <c r="F33" s="38">
        <v>255</v>
      </c>
      <c r="G33" s="38">
        <v>256</v>
      </c>
      <c r="H33" s="38">
        <v>257</v>
      </c>
    </row>
    <row r="34" spans="1:10" x14ac:dyDescent="0.2">
      <c r="A34" s="33" t="s">
        <v>41</v>
      </c>
      <c r="B34" s="38">
        <v>251</v>
      </c>
      <c r="C34" s="38">
        <v>249</v>
      </c>
      <c r="D34" s="38">
        <v>250</v>
      </c>
      <c r="E34" s="38">
        <v>250</v>
      </c>
      <c r="F34" s="38">
        <v>249</v>
      </c>
      <c r="G34" s="38">
        <v>251</v>
      </c>
      <c r="H34" s="38">
        <v>250</v>
      </c>
    </row>
    <row r="35" spans="1:10" x14ac:dyDescent="0.2">
      <c r="A35" s="33" t="s">
        <v>42</v>
      </c>
      <c r="B35" s="38">
        <v>251</v>
      </c>
      <c r="C35" s="38">
        <v>250</v>
      </c>
      <c r="D35" s="38">
        <v>246</v>
      </c>
      <c r="E35" s="38">
        <v>247</v>
      </c>
      <c r="F35" s="38">
        <v>249</v>
      </c>
      <c r="G35" s="38">
        <v>252</v>
      </c>
      <c r="H35" s="38">
        <v>250</v>
      </c>
    </row>
    <row r="36" spans="1:10" x14ac:dyDescent="0.2">
      <c r="A36" s="33" t="s">
        <v>44</v>
      </c>
      <c r="B36" s="38">
        <v>254</v>
      </c>
      <c r="C36" s="38">
        <v>252</v>
      </c>
      <c r="D36" s="38">
        <v>252</v>
      </c>
      <c r="E36" s="38">
        <v>251</v>
      </c>
      <c r="F36" s="38">
        <v>253</v>
      </c>
      <c r="G36" s="38">
        <v>256</v>
      </c>
      <c r="H36" s="38">
        <v>257</v>
      </c>
    </row>
    <row r="37" spans="1:10" x14ac:dyDescent="0.2">
      <c r="A37" s="33" t="s">
        <v>45</v>
      </c>
      <c r="B37" s="38">
        <v>248</v>
      </c>
      <c r="C37" s="38">
        <v>250</v>
      </c>
      <c r="D37" s="38">
        <v>246</v>
      </c>
      <c r="E37" s="38">
        <v>231</v>
      </c>
      <c r="F37" s="38">
        <v>250</v>
      </c>
      <c r="G37" s="38">
        <v>248</v>
      </c>
      <c r="H37" s="38">
        <v>248</v>
      </c>
    </row>
    <row r="38" spans="1:10" x14ac:dyDescent="0.2">
      <c r="A38" s="33" t="s">
        <v>46</v>
      </c>
      <c r="B38" s="38">
        <v>252</v>
      </c>
      <c r="C38" s="38">
        <v>247</v>
      </c>
      <c r="D38" s="38">
        <v>247</v>
      </c>
      <c r="E38" s="38">
        <v>250</v>
      </c>
      <c r="F38" s="38">
        <v>249</v>
      </c>
      <c r="G38" s="38">
        <v>250</v>
      </c>
      <c r="H38" s="38">
        <v>252</v>
      </c>
    </row>
    <row r="39" spans="1:10" x14ac:dyDescent="0.2">
      <c r="A39" s="55" t="s">
        <v>47</v>
      </c>
      <c r="B39" s="38">
        <v>248</v>
      </c>
      <c r="C39" s="38">
        <v>248</v>
      </c>
      <c r="D39" s="38">
        <v>255</v>
      </c>
      <c r="E39" s="38">
        <v>250</v>
      </c>
      <c r="F39" s="38">
        <v>231</v>
      </c>
      <c r="G39" s="38">
        <v>250</v>
      </c>
      <c r="H39" s="38">
        <v>252</v>
      </c>
    </row>
    <row r="40" spans="1:10" x14ac:dyDescent="0.2">
      <c r="A40" s="33" t="s">
        <v>48</v>
      </c>
      <c r="B40" s="38">
        <v>255</v>
      </c>
      <c r="C40" s="38">
        <v>256</v>
      </c>
      <c r="D40" s="38">
        <v>254</v>
      </c>
      <c r="E40" s="38">
        <v>253</v>
      </c>
      <c r="F40" s="38">
        <v>253</v>
      </c>
      <c r="G40" s="38">
        <v>251</v>
      </c>
      <c r="H40" s="38">
        <v>256</v>
      </c>
    </row>
    <row r="41" spans="1:10" x14ac:dyDescent="0.2">
      <c r="A41" s="33" t="s">
        <v>49</v>
      </c>
      <c r="B41" s="38">
        <v>252</v>
      </c>
      <c r="C41" s="38">
        <v>253</v>
      </c>
      <c r="D41" s="38">
        <v>250</v>
      </c>
      <c r="E41" s="38">
        <v>249</v>
      </c>
      <c r="F41" s="38">
        <v>250</v>
      </c>
      <c r="G41" s="38">
        <v>251</v>
      </c>
      <c r="H41" s="38">
        <v>253</v>
      </c>
    </row>
    <row r="42" spans="1:10" x14ac:dyDescent="0.2">
      <c r="A42" s="33" t="s">
        <v>50</v>
      </c>
      <c r="B42" s="38">
        <v>254</v>
      </c>
      <c r="C42" s="38">
        <v>254</v>
      </c>
      <c r="D42" s="38">
        <v>250</v>
      </c>
      <c r="E42" s="38">
        <v>249</v>
      </c>
      <c r="F42" s="38">
        <v>249</v>
      </c>
      <c r="G42" s="38">
        <v>251</v>
      </c>
      <c r="H42" s="38">
        <v>254</v>
      </c>
    </row>
    <row r="43" spans="1:10" x14ac:dyDescent="0.2">
      <c r="A43" s="33" t="s">
        <v>52</v>
      </c>
      <c r="B43" s="38">
        <v>244</v>
      </c>
      <c r="C43" s="38">
        <v>244</v>
      </c>
      <c r="D43" s="38">
        <v>245</v>
      </c>
      <c r="E43" s="38">
        <v>244</v>
      </c>
      <c r="F43" s="38">
        <v>245</v>
      </c>
      <c r="G43" s="38">
        <v>245</v>
      </c>
      <c r="H43" s="38">
        <v>245</v>
      </c>
    </row>
    <row r="44" spans="1:10" x14ac:dyDescent="0.2">
      <c r="A44" s="33" t="s">
        <v>53</v>
      </c>
      <c r="B44" s="38">
        <v>253</v>
      </c>
      <c r="C44" s="38">
        <v>251</v>
      </c>
      <c r="D44" s="38">
        <v>249</v>
      </c>
      <c r="E44" s="38">
        <v>247</v>
      </c>
      <c r="F44" s="38" t="s">
        <v>23</v>
      </c>
      <c r="G44" s="38" t="s">
        <v>23</v>
      </c>
      <c r="H44" s="38">
        <v>251</v>
      </c>
    </row>
    <row r="45" spans="1:10" x14ac:dyDescent="0.2">
      <c r="A45" s="33" t="s">
        <v>54</v>
      </c>
      <c r="B45" s="38">
        <v>249</v>
      </c>
      <c r="C45" s="38">
        <v>248</v>
      </c>
      <c r="D45" s="38">
        <v>247</v>
      </c>
      <c r="E45" s="38">
        <v>248</v>
      </c>
      <c r="F45" s="38">
        <v>247</v>
      </c>
      <c r="G45" s="38">
        <v>248</v>
      </c>
      <c r="H45" s="38">
        <v>249</v>
      </c>
    </row>
    <row r="46" spans="1:10" s="2" customFormat="1" ht="42" customHeight="1" x14ac:dyDescent="0.2">
      <c r="A46" s="261" t="s">
        <v>55</v>
      </c>
      <c r="B46" s="261"/>
      <c r="C46" s="261"/>
      <c r="D46" s="261"/>
      <c r="E46" s="261"/>
      <c r="F46" s="261"/>
      <c r="G46" s="261"/>
      <c r="H46" s="261"/>
      <c r="I46" s="22"/>
      <c r="J46" s="22"/>
    </row>
    <row r="47" spans="1:10" s="2" customFormat="1" ht="35.25" customHeight="1" x14ac:dyDescent="0.2">
      <c r="A47" s="246"/>
      <c r="B47" s="246"/>
      <c r="C47" s="246"/>
      <c r="D47" s="246"/>
      <c r="E47" s="246"/>
      <c r="F47" s="246"/>
      <c r="G47" s="246"/>
      <c r="H47" s="246"/>
      <c r="I47" s="22"/>
      <c r="J47" s="22"/>
    </row>
    <row r="48" spans="1:10" s="59" customFormat="1" ht="15.75" customHeight="1" x14ac:dyDescent="0.25">
      <c r="A48" s="57" t="s">
        <v>56</v>
      </c>
      <c r="B48" s="58"/>
      <c r="C48" s="58"/>
      <c r="D48" s="58"/>
      <c r="E48" s="58"/>
      <c r="F48" s="58"/>
    </row>
  </sheetData>
  <mergeCells count="2">
    <mergeCell ref="A1:F1"/>
    <mergeCell ref="A46:H47"/>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5"/>
  <sheetViews>
    <sheetView workbookViewId="0">
      <pane xSplit="1" ySplit="3" topLeftCell="D4" activePane="bottomRight" state="frozen"/>
      <selection activeCell="X10" sqref="X10"/>
      <selection pane="topRight" activeCell="X10" sqref="X10"/>
      <selection pane="bottomLeft" activeCell="X10" sqref="X10"/>
      <selection pane="bottomRight" activeCell="Q11" sqref="Q11"/>
    </sheetView>
  </sheetViews>
  <sheetFormatPr defaultColWidth="9.140625" defaultRowHeight="11.25" x14ac:dyDescent="0.2"/>
  <cols>
    <col min="1" max="1" width="24.28515625" style="61" customWidth="1"/>
    <col min="2" max="2" width="5.5703125" style="61" customWidth="1"/>
    <col min="3" max="3" width="6" style="61" customWidth="1"/>
    <col min="4" max="4" width="5.85546875" style="61" customWidth="1"/>
    <col min="5" max="5" width="6" style="61" customWidth="1"/>
    <col min="6" max="6" width="5.7109375" style="61" customWidth="1"/>
    <col min="7" max="8" width="5.5703125" style="61" customWidth="1"/>
    <col min="9" max="9" width="5.85546875" style="61" customWidth="1"/>
    <col min="10" max="10" width="5.5703125" style="61" customWidth="1"/>
    <col min="11" max="11" width="5.140625" style="61" customWidth="1"/>
    <col min="12" max="15" width="6.7109375" style="61" customWidth="1"/>
    <col min="16" max="22" width="7.28515625" style="61" customWidth="1"/>
    <col min="23" max="16384" width="9.140625" style="61"/>
  </cols>
  <sheetData>
    <row r="1" spans="1:24" x14ac:dyDescent="0.2">
      <c r="A1" s="263" t="s">
        <v>67</v>
      </c>
      <c r="B1" s="263"/>
      <c r="C1" s="263"/>
      <c r="D1" s="263"/>
      <c r="E1" s="263"/>
      <c r="F1" s="263"/>
      <c r="G1" s="263"/>
      <c r="H1" s="263"/>
      <c r="I1" s="263"/>
      <c r="J1" s="263"/>
      <c r="K1" s="263"/>
      <c r="L1" s="263"/>
      <c r="M1" s="263"/>
      <c r="N1" s="264"/>
      <c r="O1" s="264"/>
      <c r="P1" s="264"/>
      <c r="Q1" s="264"/>
      <c r="R1" s="264"/>
      <c r="S1" s="264"/>
      <c r="T1" s="264"/>
      <c r="U1" s="60"/>
      <c r="V1" s="60"/>
    </row>
    <row r="2" spans="1:24" s="62" customFormat="1" ht="24" customHeight="1" x14ac:dyDescent="0.2">
      <c r="A2" s="265" t="s">
        <v>1</v>
      </c>
      <c r="B2" s="267" t="s">
        <v>68</v>
      </c>
      <c r="C2" s="268"/>
      <c r="D2" s="268"/>
      <c r="E2" s="268"/>
      <c r="F2" s="268"/>
      <c r="G2" s="268"/>
      <c r="H2" s="269"/>
      <c r="I2" s="267" t="s">
        <v>69</v>
      </c>
      <c r="J2" s="268"/>
      <c r="K2" s="268"/>
      <c r="L2" s="268"/>
      <c r="M2" s="268"/>
      <c r="N2" s="268"/>
      <c r="O2" s="269"/>
      <c r="P2" s="270" t="s">
        <v>70</v>
      </c>
      <c r="Q2" s="271"/>
      <c r="R2" s="271"/>
      <c r="S2" s="271"/>
      <c r="T2" s="271"/>
      <c r="U2" s="271"/>
      <c r="V2" s="272"/>
    </row>
    <row r="3" spans="1:24" s="64" customFormat="1" x14ac:dyDescent="0.2">
      <c r="A3" s="266"/>
      <c r="B3" s="63">
        <v>2010</v>
      </c>
      <c r="C3" s="63">
        <v>2011</v>
      </c>
      <c r="D3" s="63">
        <v>2012</v>
      </c>
      <c r="E3" s="63">
        <v>2013</v>
      </c>
      <c r="F3" s="63">
        <v>2014</v>
      </c>
      <c r="G3" s="63">
        <v>2015</v>
      </c>
      <c r="H3" s="63">
        <v>2016</v>
      </c>
      <c r="I3" s="63">
        <v>2010</v>
      </c>
      <c r="J3" s="63">
        <v>2011</v>
      </c>
      <c r="K3" s="63">
        <v>2012</v>
      </c>
      <c r="L3" s="63">
        <v>2013</v>
      </c>
      <c r="M3" s="63">
        <v>2014</v>
      </c>
      <c r="N3" s="63">
        <v>2015</v>
      </c>
      <c r="O3" s="63">
        <v>2016</v>
      </c>
      <c r="P3" s="63">
        <v>2010</v>
      </c>
      <c r="Q3" s="63">
        <v>2011</v>
      </c>
      <c r="R3" s="63">
        <v>2012</v>
      </c>
      <c r="S3" s="63">
        <v>2013</v>
      </c>
      <c r="T3" s="63">
        <v>2014</v>
      </c>
      <c r="U3" s="63">
        <v>2015</v>
      </c>
      <c r="V3" s="63">
        <v>2015</v>
      </c>
    </row>
    <row r="4" spans="1:24" s="68" customFormat="1" ht="14.25" customHeight="1" x14ac:dyDescent="0.2">
      <c r="A4" s="65"/>
      <c r="B4" s="66"/>
      <c r="C4" s="66"/>
      <c r="D4" s="66"/>
      <c r="E4" s="66"/>
      <c r="F4" s="66"/>
      <c r="G4" s="66"/>
      <c r="H4" s="66"/>
      <c r="I4" s="66"/>
      <c r="J4" s="66"/>
      <c r="K4" s="66" t="s">
        <v>3</v>
      </c>
      <c r="L4" s="66"/>
      <c r="M4" s="66"/>
      <c r="N4" s="66"/>
      <c r="O4" s="66"/>
      <c r="P4" s="66"/>
      <c r="Q4" s="66"/>
      <c r="R4" s="66"/>
      <c r="S4" s="66"/>
      <c r="T4" s="66"/>
      <c r="U4" s="67"/>
      <c r="V4" s="67"/>
    </row>
    <row r="5" spans="1:24" ht="14.25" customHeight="1" x14ac:dyDescent="0.2">
      <c r="A5" s="69" t="s">
        <v>4</v>
      </c>
      <c r="B5" s="70">
        <v>7</v>
      </c>
      <c r="C5" s="70">
        <v>10</v>
      </c>
      <c r="D5" s="70">
        <v>15</v>
      </c>
      <c r="E5" s="70">
        <v>15</v>
      </c>
      <c r="F5" s="70">
        <v>16</v>
      </c>
      <c r="G5" s="70">
        <v>14</v>
      </c>
      <c r="H5" s="70">
        <v>15</v>
      </c>
      <c r="I5" s="71">
        <v>0.19656000000000001</v>
      </c>
      <c r="J5" s="71">
        <v>0.57772999999999997</v>
      </c>
      <c r="K5" s="71">
        <v>0.99260000000000004</v>
      </c>
      <c r="L5" s="71">
        <v>1.1389899999999999</v>
      </c>
      <c r="M5" s="71">
        <v>533.14576999999997</v>
      </c>
      <c r="N5" s="71">
        <v>2.35</v>
      </c>
      <c r="O5" s="71">
        <v>2.8510500000000003</v>
      </c>
      <c r="P5" s="70">
        <v>4.2158699999999998</v>
      </c>
      <c r="Q5" s="70">
        <v>6.4945699999999995</v>
      </c>
      <c r="R5" s="70">
        <v>13.896979999999999</v>
      </c>
      <c r="S5" s="70">
        <v>10.43821</v>
      </c>
      <c r="T5" s="70">
        <v>9.6982199999999992</v>
      </c>
      <c r="U5" s="70">
        <v>10.42</v>
      </c>
      <c r="V5" s="70">
        <v>13.530111000000002</v>
      </c>
      <c r="W5" s="72"/>
    </row>
    <row r="6" spans="1:24" ht="14.25" customHeight="1" x14ac:dyDescent="0.2">
      <c r="A6" s="73" t="s">
        <v>6</v>
      </c>
      <c r="B6" s="74" t="s">
        <v>23</v>
      </c>
      <c r="C6" s="74" t="s">
        <v>23</v>
      </c>
      <c r="D6" s="74">
        <v>1</v>
      </c>
      <c r="E6" s="74">
        <v>5</v>
      </c>
      <c r="F6" s="74">
        <v>19</v>
      </c>
      <c r="G6" s="74">
        <v>17</v>
      </c>
      <c r="H6" s="74">
        <v>3</v>
      </c>
      <c r="I6" s="75" t="s">
        <v>23</v>
      </c>
      <c r="J6" s="75" t="s">
        <v>23</v>
      </c>
      <c r="K6" s="75">
        <v>2.31E-3</v>
      </c>
      <c r="L6" s="75">
        <v>2.5200000000000001E-3</v>
      </c>
      <c r="M6" s="75">
        <v>2.0800000000000003E-3</v>
      </c>
      <c r="N6" s="75">
        <v>1E-3</v>
      </c>
      <c r="O6" s="75">
        <v>2E-3</v>
      </c>
      <c r="P6" s="74" t="s">
        <v>23</v>
      </c>
      <c r="Q6" s="74" t="s">
        <v>23</v>
      </c>
      <c r="R6" s="74">
        <v>0.77296000000000009</v>
      </c>
      <c r="S6" s="74">
        <v>1.0375699999999999</v>
      </c>
      <c r="T6" s="74">
        <v>0.61746000000000001</v>
      </c>
      <c r="U6" s="74">
        <v>0.3</v>
      </c>
      <c r="V6" s="74">
        <v>0.68797900000000001</v>
      </c>
      <c r="W6" s="72"/>
    </row>
    <row r="7" spans="1:24" ht="14.25" customHeight="1" x14ac:dyDescent="0.2">
      <c r="A7" s="73" t="s">
        <v>8</v>
      </c>
      <c r="B7" s="74">
        <v>333</v>
      </c>
      <c r="C7" s="74">
        <v>426</v>
      </c>
      <c r="D7" s="74">
        <v>455</v>
      </c>
      <c r="E7" s="74">
        <v>469</v>
      </c>
      <c r="F7" s="74">
        <v>500</v>
      </c>
      <c r="G7" s="74">
        <v>568</v>
      </c>
      <c r="H7" s="74">
        <v>26</v>
      </c>
      <c r="I7" s="75">
        <v>0.27582000000000001</v>
      </c>
      <c r="J7" s="75">
        <v>0.54686000000000001</v>
      </c>
      <c r="K7" s="75">
        <v>0.70899999999999996</v>
      </c>
      <c r="L7" s="75">
        <v>780.89300000000003</v>
      </c>
      <c r="M7" s="75">
        <v>963.72</v>
      </c>
      <c r="N7" s="75">
        <v>1</v>
      </c>
      <c r="O7" s="75">
        <v>0.76382000000000005</v>
      </c>
      <c r="P7" s="74">
        <v>81.818789999999993</v>
      </c>
      <c r="Q7" s="74">
        <v>80.69529</v>
      </c>
      <c r="R7" s="74">
        <v>116.64847</v>
      </c>
      <c r="S7" s="74">
        <v>102.62461</v>
      </c>
      <c r="T7" s="74">
        <v>68.763419999999996</v>
      </c>
      <c r="U7" s="74">
        <v>72.400000000000006</v>
      </c>
      <c r="V7" s="74">
        <v>25.754544999999997</v>
      </c>
      <c r="W7" s="72"/>
      <c r="X7" s="72"/>
    </row>
    <row r="8" spans="1:24" ht="14.25" customHeight="1" x14ac:dyDescent="0.2">
      <c r="A8" s="73" t="s">
        <v>9</v>
      </c>
      <c r="B8" s="74">
        <v>80</v>
      </c>
      <c r="C8" s="74">
        <v>87</v>
      </c>
      <c r="D8" s="74">
        <v>96</v>
      </c>
      <c r="E8" s="74">
        <v>122</v>
      </c>
      <c r="F8" s="74">
        <v>150</v>
      </c>
      <c r="G8" s="74">
        <v>197</v>
      </c>
      <c r="H8" s="74">
        <v>297</v>
      </c>
      <c r="I8" s="74">
        <v>248.01079000000001</v>
      </c>
      <c r="J8" s="74">
        <v>365.50319999999999</v>
      </c>
      <c r="K8" s="74">
        <v>232.27592000000001</v>
      </c>
      <c r="L8" s="74">
        <v>222.71242000000001</v>
      </c>
      <c r="M8" s="74">
        <v>269.08681999999999</v>
      </c>
      <c r="N8" s="74">
        <v>137.05000000000001</v>
      </c>
      <c r="O8" s="74">
        <v>138.10307999999998</v>
      </c>
      <c r="P8" s="74">
        <v>4245.9305000000004</v>
      </c>
      <c r="Q8" s="74">
        <v>8992.9098599999998</v>
      </c>
      <c r="R8" s="74">
        <v>6564.4342000000006</v>
      </c>
      <c r="S8" s="74">
        <v>6695.7033499999998</v>
      </c>
      <c r="T8" s="74">
        <v>7261.7222000000002</v>
      </c>
      <c r="U8" s="74">
        <v>2459.17</v>
      </c>
      <c r="V8" s="74">
        <v>2096.9267599999998</v>
      </c>
      <c r="W8" s="72"/>
    </row>
    <row r="9" spans="1:24" ht="14.25" customHeight="1" x14ac:dyDescent="0.2">
      <c r="A9" s="73" t="s">
        <v>10</v>
      </c>
      <c r="B9" s="74">
        <v>1126</v>
      </c>
      <c r="C9" s="74">
        <v>1342</v>
      </c>
      <c r="D9" s="74">
        <v>1370</v>
      </c>
      <c r="E9" s="74">
        <v>1407</v>
      </c>
      <c r="F9" s="74">
        <v>1470</v>
      </c>
      <c r="G9" s="74">
        <v>1577</v>
      </c>
      <c r="H9" s="74">
        <v>1513</v>
      </c>
      <c r="I9" s="74">
        <v>228.17099999999999</v>
      </c>
      <c r="J9" s="74">
        <v>235.68581</v>
      </c>
      <c r="K9" s="74">
        <v>133.49</v>
      </c>
      <c r="L9" s="74">
        <v>134.58398</v>
      </c>
      <c r="M9" s="74">
        <v>181.97942999999998</v>
      </c>
      <c r="N9" s="74">
        <v>205.31</v>
      </c>
      <c r="O9" s="74">
        <v>254.06901999999999</v>
      </c>
      <c r="P9" s="74">
        <v>4164.48675</v>
      </c>
      <c r="Q9" s="74">
        <v>4797.0345299999999</v>
      </c>
      <c r="R9" s="74">
        <v>3189.81639</v>
      </c>
      <c r="S9" s="74">
        <v>3589.2413700000002</v>
      </c>
      <c r="T9" s="74">
        <v>4382.9045800000004</v>
      </c>
      <c r="U9" s="74">
        <v>4364.7700000000004</v>
      </c>
      <c r="V9" s="74">
        <v>4686.0229800000006</v>
      </c>
      <c r="W9" s="72"/>
    </row>
    <row r="10" spans="1:24" ht="14.25" customHeight="1" x14ac:dyDescent="0.2">
      <c r="A10" s="73" t="s">
        <v>11</v>
      </c>
      <c r="B10" s="74">
        <v>50</v>
      </c>
      <c r="C10" s="74">
        <v>87</v>
      </c>
      <c r="D10" s="74">
        <v>105</v>
      </c>
      <c r="E10" s="74">
        <v>105</v>
      </c>
      <c r="F10" s="74">
        <v>102</v>
      </c>
      <c r="G10" s="74">
        <v>219</v>
      </c>
      <c r="H10" s="74">
        <v>219</v>
      </c>
      <c r="I10" s="75">
        <v>6.4000000000000005E-4</v>
      </c>
      <c r="J10" s="75">
        <v>1.2800000000000001E-3</v>
      </c>
      <c r="K10" s="75">
        <v>1.24E-3</v>
      </c>
      <c r="L10" s="75">
        <v>4.0000000000000001E-3</v>
      </c>
      <c r="M10" s="75">
        <v>4.7300000000000007E-3</v>
      </c>
      <c r="N10" s="75" t="s">
        <v>23</v>
      </c>
      <c r="O10" s="75" t="s">
        <v>23</v>
      </c>
      <c r="P10" s="74">
        <v>5.9520000000000003E-2</v>
      </c>
      <c r="Q10" s="74">
        <v>4.4729999999999999E-2</v>
      </c>
      <c r="R10" s="74">
        <v>4.7500000000000001E-2</v>
      </c>
      <c r="S10" s="74">
        <v>0.11365</v>
      </c>
      <c r="T10" s="74">
        <v>0.15187</v>
      </c>
      <c r="U10" s="74">
        <v>0.21</v>
      </c>
      <c r="V10" s="74">
        <v>0.13952600000000001</v>
      </c>
      <c r="W10" s="72"/>
    </row>
    <row r="11" spans="1:24" ht="14.25" customHeight="1" x14ac:dyDescent="0.2">
      <c r="A11" s="76" t="s">
        <v>12</v>
      </c>
      <c r="B11" s="77">
        <v>207</v>
      </c>
      <c r="C11" s="77">
        <v>313</v>
      </c>
      <c r="D11" s="77">
        <v>383</v>
      </c>
      <c r="E11" s="77">
        <v>417</v>
      </c>
      <c r="F11" s="77">
        <v>479</v>
      </c>
      <c r="G11" s="77">
        <v>528</v>
      </c>
      <c r="H11" s="77">
        <v>618</v>
      </c>
      <c r="I11" s="78">
        <v>10.16015</v>
      </c>
      <c r="J11" s="78">
        <v>8.6703299999999999</v>
      </c>
      <c r="K11" s="78">
        <v>7.5692899999999996</v>
      </c>
      <c r="L11" s="78">
        <v>6.27888</v>
      </c>
      <c r="M11" s="78">
        <v>6.5357700000000003</v>
      </c>
      <c r="N11" s="78" t="s">
        <v>23</v>
      </c>
      <c r="O11" s="78" t="s">
        <v>23</v>
      </c>
      <c r="P11" s="77">
        <v>118.92814</v>
      </c>
      <c r="Q11" s="77">
        <v>112.22782000000001</v>
      </c>
      <c r="R11" s="77">
        <v>85.713940000000008</v>
      </c>
      <c r="S11" s="77">
        <v>71.773009999999999</v>
      </c>
      <c r="T11" s="77">
        <v>67.252380000000002</v>
      </c>
      <c r="U11" s="77" t="s">
        <v>23</v>
      </c>
      <c r="V11" s="77" t="s">
        <v>23</v>
      </c>
      <c r="W11" s="72"/>
    </row>
    <row r="12" spans="1:24" s="68" customFormat="1" ht="14.25" customHeight="1" x14ac:dyDescent="0.2">
      <c r="A12" s="65"/>
      <c r="B12" s="66"/>
      <c r="C12" s="66"/>
      <c r="D12" s="66"/>
      <c r="E12" s="66"/>
      <c r="F12" s="66"/>
      <c r="G12" s="66"/>
      <c r="H12" s="66" t="s">
        <v>14</v>
      </c>
      <c r="I12" s="66"/>
      <c r="J12" s="66"/>
      <c r="K12" s="66" t="s">
        <v>13</v>
      </c>
      <c r="L12" s="66"/>
      <c r="M12" s="66"/>
      <c r="N12" s="66"/>
      <c r="O12" s="66" t="s">
        <v>14</v>
      </c>
      <c r="P12" s="66"/>
      <c r="Q12" s="66"/>
      <c r="R12" s="66"/>
      <c r="S12" s="66"/>
      <c r="T12" s="66"/>
      <c r="U12" s="67"/>
      <c r="V12" s="67" t="s">
        <v>14</v>
      </c>
    </row>
    <row r="13" spans="1:24" ht="14.25" customHeight="1" x14ac:dyDescent="0.2">
      <c r="A13" s="69" t="s">
        <v>20</v>
      </c>
      <c r="B13" s="70">
        <v>64</v>
      </c>
      <c r="C13" s="70">
        <v>106</v>
      </c>
      <c r="D13" s="70">
        <v>135</v>
      </c>
      <c r="E13" s="70">
        <v>146</v>
      </c>
      <c r="F13" s="70">
        <v>172</v>
      </c>
      <c r="G13" s="70">
        <v>198</v>
      </c>
      <c r="H13" s="70">
        <v>256</v>
      </c>
      <c r="I13" s="71">
        <v>8.0144000000000002</v>
      </c>
      <c r="J13" s="71">
        <v>30.507580000000001</v>
      </c>
      <c r="K13" s="71">
        <v>30.350380000000001</v>
      </c>
      <c r="L13" s="71">
        <v>34.319720000000004</v>
      </c>
      <c r="M13" s="71">
        <v>27.328509999999998</v>
      </c>
      <c r="N13" s="71">
        <v>30.56</v>
      </c>
      <c r="O13" s="71">
        <v>32.24183</v>
      </c>
      <c r="P13" s="70">
        <v>24.37424</v>
      </c>
      <c r="Q13" s="70">
        <v>105.38942</v>
      </c>
      <c r="R13" s="70">
        <v>126.07426</v>
      </c>
      <c r="S13" s="70">
        <v>185.48085</v>
      </c>
      <c r="T13" s="70">
        <v>140.43086</v>
      </c>
      <c r="U13" s="70">
        <v>152.13999999999999</v>
      </c>
      <c r="V13" s="70">
        <v>168.383636</v>
      </c>
      <c r="W13" s="72"/>
    </row>
    <row r="14" spans="1:24" ht="14.25" customHeight="1" x14ac:dyDescent="0.2">
      <c r="A14" s="73" t="s">
        <v>15</v>
      </c>
      <c r="B14" s="74">
        <v>40</v>
      </c>
      <c r="C14" s="74">
        <v>53</v>
      </c>
      <c r="D14" s="74">
        <v>68</v>
      </c>
      <c r="E14" s="74">
        <v>73</v>
      </c>
      <c r="F14" s="74">
        <v>85</v>
      </c>
      <c r="G14" s="74">
        <v>110</v>
      </c>
      <c r="H14" s="74">
        <v>129</v>
      </c>
      <c r="I14" s="75" t="s">
        <v>23</v>
      </c>
      <c r="J14" s="75" t="s">
        <v>23</v>
      </c>
      <c r="K14" s="75" t="s">
        <v>23</v>
      </c>
      <c r="L14" s="75" t="s">
        <v>23</v>
      </c>
      <c r="M14" s="75" t="s">
        <v>23</v>
      </c>
      <c r="N14" s="75" t="s">
        <v>23</v>
      </c>
      <c r="O14" s="75" t="s">
        <v>23</v>
      </c>
      <c r="P14" s="74">
        <v>6.1058199999999996</v>
      </c>
      <c r="Q14" s="74">
        <v>7.5941899999999993</v>
      </c>
      <c r="R14" s="74">
        <v>5.8100500000000004</v>
      </c>
      <c r="S14" s="74">
        <v>7.0469900000000001</v>
      </c>
      <c r="T14" s="74">
        <v>8.5966000000000005</v>
      </c>
      <c r="U14" s="74" t="s">
        <v>23</v>
      </c>
      <c r="V14" s="74" t="s">
        <v>23</v>
      </c>
      <c r="W14" s="72"/>
    </row>
    <row r="15" spans="1:24" ht="14.25" customHeight="1" x14ac:dyDescent="0.2">
      <c r="A15" s="73" t="s">
        <v>18</v>
      </c>
      <c r="B15" s="74">
        <v>69</v>
      </c>
      <c r="C15" s="74">
        <v>77</v>
      </c>
      <c r="D15" s="74">
        <v>100</v>
      </c>
      <c r="E15" s="74">
        <v>116</v>
      </c>
      <c r="F15" s="74">
        <v>122</v>
      </c>
      <c r="G15" s="74">
        <v>133</v>
      </c>
      <c r="H15" s="74">
        <v>145</v>
      </c>
      <c r="I15" s="75">
        <v>2.3959999999999999</v>
      </c>
      <c r="J15" s="75">
        <v>2.5132500000000002</v>
      </c>
      <c r="K15" s="75">
        <v>2.1311999999999998</v>
      </c>
      <c r="L15" s="75">
        <v>2.89072</v>
      </c>
      <c r="M15" s="75">
        <v>3.3402699999999999</v>
      </c>
      <c r="N15" s="75">
        <v>6.62</v>
      </c>
      <c r="O15" s="75">
        <v>3.3679600000000001</v>
      </c>
      <c r="P15" s="74">
        <v>77.756789999999995</v>
      </c>
      <c r="Q15" s="74">
        <v>70.21032000000001</v>
      </c>
      <c r="R15" s="74">
        <v>67.357339999999994</v>
      </c>
      <c r="S15" s="74">
        <v>116.47621000000001</v>
      </c>
      <c r="T15" s="74">
        <v>150.5728</v>
      </c>
      <c r="U15" s="74">
        <v>277.56</v>
      </c>
      <c r="V15" s="74">
        <v>128.930511</v>
      </c>
      <c r="W15" s="72"/>
    </row>
    <row r="16" spans="1:24" ht="14.25" customHeight="1" x14ac:dyDescent="0.2">
      <c r="A16" s="73" t="s">
        <v>71</v>
      </c>
      <c r="B16" s="74">
        <v>6</v>
      </c>
      <c r="C16" s="74" t="s">
        <v>23</v>
      </c>
      <c r="D16" s="74">
        <v>5</v>
      </c>
      <c r="E16" s="74">
        <v>5</v>
      </c>
      <c r="F16" s="74">
        <v>7</v>
      </c>
      <c r="G16" s="74">
        <v>23</v>
      </c>
      <c r="H16" s="74">
        <v>23</v>
      </c>
      <c r="I16" s="75">
        <v>1.06352</v>
      </c>
      <c r="J16" s="75" t="s">
        <v>23</v>
      </c>
      <c r="K16" s="75">
        <v>6.0000000000000001E-3</v>
      </c>
      <c r="L16" s="75">
        <v>5.5300000000000002E-3</v>
      </c>
      <c r="M16" s="75">
        <v>4.5500000000000002E-3</v>
      </c>
      <c r="N16" s="75">
        <v>0.01</v>
      </c>
      <c r="O16" s="75">
        <v>8.0999999999999996E-3</v>
      </c>
      <c r="P16" s="74" t="s">
        <v>23</v>
      </c>
      <c r="Q16" s="74" t="s">
        <v>23</v>
      </c>
      <c r="R16" s="74">
        <v>6.1929999999999999E-2</v>
      </c>
      <c r="S16" s="74">
        <v>5.9789999999999996E-2</v>
      </c>
      <c r="T16" s="74">
        <v>5.4780000000000002E-2</v>
      </c>
      <c r="U16" s="74">
        <v>7.0000000000000007E-2</v>
      </c>
      <c r="V16" s="74">
        <v>0.114881</v>
      </c>
      <c r="W16" s="72"/>
      <c r="X16" s="61">
        <v>86</v>
      </c>
    </row>
    <row r="17" spans="1:24" ht="14.25" customHeight="1" x14ac:dyDescent="0.2">
      <c r="A17" s="73" t="s">
        <v>22</v>
      </c>
      <c r="B17" s="74">
        <v>12</v>
      </c>
      <c r="C17" s="74">
        <v>23</v>
      </c>
      <c r="D17" s="74">
        <v>29</v>
      </c>
      <c r="E17" s="74">
        <v>47</v>
      </c>
      <c r="F17" s="74">
        <v>61</v>
      </c>
      <c r="G17" s="74">
        <v>73</v>
      </c>
      <c r="H17" s="74" t="s">
        <v>23</v>
      </c>
      <c r="I17" s="75">
        <v>6.9770000000000003</v>
      </c>
      <c r="J17" s="75">
        <v>4.3630000000000004</v>
      </c>
      <c r="K17" s="75">
        <v>4.359</v>
      </c>
      <c r="L17" s="75">
        <v>8.4459999999999997</v>
      </c>
      <c r="M17" s="75">
        <v>10.545999999999999</v>
      </c>
      <c r="N17" s="75">
        <v>22.77</v>
      </c>
      <c r="O17" s="75" t="s">
        <v>23</v>
      </c>
      <c r="P17" s="74">
        <v>63.763339999999999</v>
      </c>
      <c r="Q17" s="74">
        <v>42.884120000000003</v>
      </c>
      <c r="R17" s="74">
        <v>48.578540000000004</v>
      </c>
      <c r="S17" s="74">
        <v>110.78016000000001</v>
      </c>
      <c r="T17" s="74">
        <v>163.48616000000001</v>
      </c>
      <c r="U17" s="74">
        <v>466.39</v>
      </c>
      <c r="V17" s="74" t="s">
        <v>23</v>
      </c>
      <c r="W17" s="72"/>
      <c r="X17" s="61" t="s">
        <v>23</v>
      </c>
    </row>
    <row r="18" spans="1:24" ht="14.25" customHeight="1" x14ac:dyDescent="0.2">
      <c r="A18" s="73" t="s">
        <v>24</v>
      </c>
      <c r="B18" s="74">
        <v>3</v>
      </c>
      <c r="C18" s="74">
        <v>14</v>
      </c>
      <c r="D18" s="74">
        <v>18</v>
      </c>
      <c r="E18" s="74">
        <v>32</v>
      </c>
      <c r="F18" s="74">
        <v>37</v>
      </c>
      <c r="G18" s="74">
        <v>46</v>
      </c>
      <c r="H18" s="74">
        <v>48</v>
      </c>
      <c r="I18" s="75">
        <v>2.944</v>
      </c>
      <c r="J18" s="75">
        <v>2.40286</v>
      </c>
      <c r="K18" s="75">
        <v>3.06575</v>
      </c>
      <c r="L18" s="75">
        <v>3.7037300000000002</v>
      </c>
      <c r="M18" s="75">
        <v>3.5598299999999998</v>
      </c>
      <c r="N18" s="75">
        <v>11.11</v>
      </c>
      <c r="O18" s="75">
        <v>7.6807799999999995</v>
      </c>
      <c r="P18" s="74">
        <v>34.128830000000001</v>
      </c>
      <c r="Q18" s="74">
        <v>24.0566</v>
      </c>
      <c r="R18" s="74">
        <v>28.171320000000001</v>
      </c>
      <c r="S18" s="74">
        <v>37.262010000000004</v>
      </c>
      <c r="T18" s="74">
        <v>50.037750000000003</v>
      </c>
      <c r="U18" s="74">
        <v>184.36</v>
      </c>
      <c r="V18" s="74">
        <v>118.65639200000001</v>
      </c>
      <c r="W18" s="72"/>
      <c r="X18" s="61" t="s">
        <v>23</v>
      </c>
    </row>
    <row r="19" spans="1:24" ht="14.25" customHeight="1" x14ac:dyDescent="0.2">
      <c r="A19" s="73" t="s">
        <v>25</v>
      </c>
      <c r="B19" s="74">
        <v>77</v>
      </c>
      <c r="C19" s="74">
        <v>90</v>
      </c>
      <c r="D19" s="74">
        <v>91</v>
      </c>
      <c r="E19" s="74">
        <v>89</v>
      </c>
      <c r="F19" s="74">
        <v>89</v>
      </c>
      <c r="G19" s="74">
        <v>86</v>
      </c>
      <c r="H19" s="74">
        <v>77</v>
      </c>
      <c r="I19" s="75" t="s">
        <v>23</v>
      </c>
      <c r="J19" s="75" t="s">
        <v>23</v>
      </c>
      <c r="K19" s="75" t="s">
        <v>23</v>
      </c>
      <c r="L19" s="75" t="s">
        <v>23</v>
      </c>
      <c r="M19" s="75" t="s">
        <v>23</v>
      </c>
      <c r="N19" s="75" t="s">
        <v>23</v>
      </c>
      <c r="O19" s="75" t="s">
        <v>23</v>
      </c>
      <c r="P19" s="74">
        <v>5.6429900000000002</v>
      </c>
      <c r="Q19" s="74">
        <v>7.6536400000000002</v>
      </c>
      <c r="R19" s="74">
        <v>4.2273399999999999</v>
      </c>
      <c r="S19" s="74">
        <v>2.5731700000000002</v>
      </c>
      <c r="T19" s="74">
        <v>1.77749</v>
      </c>
      <c r="U19" s="74" t="s">
        <v>23</v>
      </c>
      <c r="V19" s="74" t="s">
        <v>23</v>
      </c>
      <c r="W19" s="72"/>
    </row>
    <row r="20" spans="1:24" ht="14.25" customHeight="1" x14ac:dyDescent="0.2">
      <c r="A20" s="73" t="s">
        <v>26</v>
      </c>
      <c r="B20" s="74">
        <v>15</v>
      </c>
      <c r="C20" s="74">
        <v>18</v>
      </c>
      <c r="D20" s="74">
        <v>21</v>
      </c>
      <c r="E20" s="74">
        <v>21</v>
      </c>
      <c r="F20" s="74">
        <v>25</v>
      </c>
      <c r="G20" s="74">
        <v>36</v>
      </c>
      <c r="H20" s="74">
        <v>62</v>
      </c>
      <c r="I20" s="75">
        <v>0.89245000000000008</v>
      </c>
      <c r="J20" s="75">
        <v>1.5712000000000002</v>
      </c>
      <c r="K20" s="75">
        <v>1.58772</v>
      </c>
      <c r="L20" s="75">
        <v>1.75465</v>
      </c>
      <c r="M20" s="75">
        <v>2.36619</v>
      </c>
      <c r="N20" s="75">
        <v>10.029999999999999</v>
      </c>
      <c r="O20" s="75">
        <v>12.133940000000001</v>
      </c>
      <c r="P20" s="74">
        <v>6.8450299999999995</v>
      </c>
      <c r="Q20" s="74">
        <v>11.914530000000001</v>
      </c>
      <c r="R20" s="74">
        <v>9.2715599999999991</v>
      </c>
      <c r="S20" s="74">
        <v>9.4736000000000011</v>
      </c>
      <c r="T20" s="74">
        <v>13.710030000000001</v>
      </c>
      <c r="U20" s="74">
        <v>51.4</v>
      </c>
      <c r="V20" s="74">
        <v>53.041952999999999</v>
      </c>
      <c r="W20" s="72"/>
    </row>
    <row r="21" spans="1:24" ht="14.25" customHeight="1" x14ac:dyDescent="0.2">
      <c r="A21" s="73" t="s">
        <v>27</v>
      </c>
      <c r="B21" s="74">
        <v>4</v>
      </c>
      <c r="C21" s="74">
        <v>8</v>
      </c>
      <c r="D21" s="74">
        <v>11</v>
      </c>
      <c r="E21" s="74">
        <v>16</v>
      </c>
      <c r="F21" s="74">
        <v>21</v>
      </c>
      <c r="G21" s="74">
        <v>21</v>
      </c>
      <c r="H21" s="74">
        <v>15</v>
      </c>
      <c r="I21" s="75">
        <v>7.1510000000000004E-2</v>
      </c>
      <c r="J21" s="75">
        <v>0.15078999999999998</v>
      </c>
      <c r="K21" s="75">
        <v>0.10589</v>
      </c>
      <c r="L21" s="75">
        <v>0.12409999999999999</v>
      </c>
      <c r="M21" s="75">
        <v>6.9470000000000004E-2</v>
      </c>
      <c r="N21" s="75">
        <v>0.09</v>
      </c>
      <c r="O21" s="75">
        <v>7.418000000000001E-2</v>
      </c>
      <c r="P21" s="74">
        <v>0.12386</v>
      </c>
      <c r="Q21" s="74">
        <v>0.30593999999999999</v>
      </c>
      <c r="R21" s="74">
        <v>0.45845999999999998</v>
      </c>
      <c r="S21" s="74">
        <v>0.23113999999999998</v>
      </c>
      <c r="T21" s="74">
        <v>0.13537000000000002</v>
      </c>
      <c r="U21" s="74">
        <v>0.08</v>
      </c>
      <c r="V21" s="74">
        <v>8.1460999999999992E-2</v>
      </c>
      <c r="W21" s="72"/>
    </row>
    <row r="22" spans="1:24" ht="14.25" customHeight="1" x14ac:dyDescent="0.2">
      <c r="A22" s="76" t="s">
        <v>72</v>
      </c>
      <c r="B22" s="77">
        <v>97</v>
      </c>
      <c r="C22" s="77">
        <v>116</v>
      </c>
      <c r="D22" s="77">
        <v>123</v>
      </c>
      <c r="E22" s="77">
        <v>169</v>
      </c>
      <c r="F22" s="77">
        <v>190</v>
      </c>
      <c r="G22" s="77">
        <v>224</v>
      </c>
      <c r="H22" s="77">
        <v>226</v>
      </c>
      <c r="I22" s="78" t="s">
        <v>23</v>
      </c>
      <c r="J22" s="78" t="s">
        <v>23</v>
      </c>
      <c r="K22" s="78" t="s">
        <v>23</v>
      </c>
      <c r="L22" s="78" t="s">
        <v>23</v>
      </c>
      <c r="M22" s="78" t="s">
        <v>23</v>
      </c>
      <c r="N22" s="78" t="s">
        <v>23</v>
      </c>
      <c r="O22" s="78" t="s">
        <v>23</v>
      </c>
      <c r="P22" s="77">
        <v>26.691130000000001</v>
      </c>
      <c r="Q22" s="77">
        <v>35.263709999999996</v>
      </c>
      <c r="R22" s="77">
        <v>22.568939999999998</v>
      </c>
      <c r="S22" s="77">
        <v>155.19960999999998</v>
      </c>
      <c r="T22" s="77">
        <v>275.89756</v>
      </c>
      <c r="U22" s="77">
        <v>491.99</v>
      </c>
      <c r="V22" s="77">
        <v>557.68306900000005</v>
      </c>
      <c r="W22" s="72"/>
    </row>
    <row r="23" spans="1:24" s="68" customFormat="1" ht="14.25" customHeight="1" x14ac:dyDescent="0.2">
      <c r="A23" s="65"/>
      <c r="B23" s="66"/>
      <c r="C23" s="66"/>
      <c r="D23" s="66"/>
      <c r="E23" s="66"/>
      <c r="F23" s="66"/>
      <c r="G23" s="66"/>
      <c r="H23" s="66" t="s">
        <v>14</v>
      </c>
      <c r="I23" s="66"/>
      <c r="J23" s="66"/>
      <c r="K23" s="66" t="s">
        <v>29</v>
      </c>
      <c r="L23" s="66"/>
      <c r="M23" s="66"/>
      <c r="N23" s="66"/>
      <c r="O23" s="66" t="s">
        <v>14</v>
      </c>
      <c r="P23" s="66"/>
      <c r="Q23" s="66"/>
      <c r="R23" s="66"/>
      <c r="S23" s="66"/>
      <c r="T23" s="66"/>
      <c r="U23" s="67"/>
      <c r="V23" s="67" t="s">
        <v>14</v>
      </c>
    </row>
    <row r="24" spans="1:24" ht="14.25" customHeight="1" x14ac:dyDescent="0.2">
      <c r="A24" s="69" t="s">
        <v>32</v>
      </c>
      <c r="B24" s="70">
        <v>65</v>
      </c>
      <c r="C24" s="70">
        <v>75</v>
      </c>
      <c r="D24" s="70">
        <v>73</v>
      </c>
      <c r="E24" s="70">
        <v>72</v>
      </c>
      <c r="F24" s="70">
        <v>72</v>
      </c>
      <c r="G24" s="70">
        <v>71</v>
      </c>
      <c r="H24" s="70">
        <v>21</v>
      </c>
      <c r="I24" s="71" t="s">
        <v>23</v>
      </c>
      <c r="J24" s="71" t="s">
        <v>23</v>
      </c>
      <c r="K24" s="71" t="s">
        <v>23</v>
      </c>
      <c r="L24" s="71" t="s">
        <v>23</v>
      </c>
      <c r="M24" s="71" t="s">
        <v>23</v>
      </c>
      <c r="N24" s="71" t="s">
        <v>23</v>
      </c>
      <c r="O24" s="71" t="s">
        <v>23</v>
      </c>
      <c r="P24" s="70">
        <v>8.0067500000000003</v>
      </c>
      <c r="Q24" s="70">
        <v>4.5307700000000004</v>
      </c>
      <c r="R24" s="70">
        <v>3.60704</v>
      </c>
      <c r="S24" s="70">
        <v>5.9030200000000006</v>
      </c>
      <c r="T24" s="70">
        <v>11.91841</v>
      </c>
      <c r="U24" s="70" t="s">
        <v>23</v>
      </c>
      <c r="V24" s="70">
        <v>6.0186650000000004</v>
      </c>
    </row>
    <row r="25" spans="1:24" ht="14.25" customHeight="1" x14ac:dyDescent="0.2">
      <c r="A25" s="73" t="s">
        <v>33</v>
      </c>
      <c r="B25" s="74">
        <v>12</v>
      </c>
      <c r="C25" s="74">
        <v>12</v>
      </c>
      <c r="D25" s="74">
        <v>16</v>
      </c>
      <c r="E25" s="74">
        <v>17</v>
      </c>
      <c r="F25" s="74">
        <v>15</v>
      </c>
      <c r="G25" s="74">
        <v>13</v>
      </c>
      <c r="H25" s="74">
        <v>11</v>
      </c>
      <c r="I25" s="75">
        <v>0.24187999999999998</v>
      </c>
      <c r="J25" s="75">
        <v>0.316</v>
      </c>
      <c r="K25" s="75">
        <v>0.313</v>
      </c>
      <c r="L25" s="75">
        <v>0.37160000000000004</v>
      </c>
      <c r="M25" s="75">
        <v>0.28416000000000002</v>
      </c>
      <c r="N25" s="75">
        <v>203.3</v>
      </c>
      <c r="O25" s="75">
        <v>0.20713000000000001</v>
      </c>
      <c r="P25" s="74">
        <v>9.1676399999999987</v>
      </c>
      <c r="Q25" s="74">
        <v>4.6230000000000002</v>
      </c>
      <c r="R25" s="74">
        <v>4.6266400000000001</v>
      </c>
      <c r="S25" s="74">
        <v>3.7847600000000003</v>
      </c>
      <c r="T25" s="74">
        <v>1.6379999999999999</v>
      </c>
      <c r="U25" s="74">
        <v>2E-3</v>
      </c>
      <c r="V25" s="74">
        <v>0.75400900000000004</v>
      </c>
    </row>
    <row r="26" spans="1:24" ht="14.25" customHeight="1" x14ac:dyDescent="0.2">
      <c r="A26" s="73" t="s">
        <v>37</v>
      </c>
      <c r="B26" s="74">
        <v>760</v>
      </c>
      <c r="C26" s="74">
        <v>899</v>
      </c>
      <c r="D26" s="74">
        <v>1015</v>
      </c>
      <c r="E26" s="74">
        <v>1029</v>
      </c>
      <c r="F26" s="74">
        <v>1036</v>
      </c>
      <c r="G26" s="74">
        <v>1109</v>
      </c>
      <c r="H26" s="74">
        <v>1128</v>
      </c>
      <c r="I26" s="75">
        <v>2.02495</v>
      </c>
      <c r="J26" s="75">
        <v>2.4659</v>
      </c>
      <c r="K26" s="75">
        <v>1.8716400000000002</v>
      </c>
      <c r="L26" s="75">
        <v>2.1856900000000001</v>
      </c>
      <c r="M26" s="75">
        <v>2.6080700000000001</v>
      </c>
      <c r="N26" s="75" t="s">
        <v>23</v>
      </c>
      <c r="O26" s="75">
        <v>3.3599399999999999</v>
      </c>
      <c r="P26" s="74">
        <v>229.48242999999999</v>
      </c>
      <c r="Q26" s="74">
        <v>284.16343999999998</v>
      </c>
      <c r="R26" s="74">
        <v>178.97825</v>
      </c>
      <c r="S26" s="74">
        <v>168.90932999999998</v>
      </c>
      <c r="T26" s="74">
        <v>172.17242999999999</v>
      </c>
      <c r="U26" s="74" t="s">
        <v>23</v>
      </c>
      <c r="V26" s="74">
        <v>164.018036</v>
      </c>
    </row>
    <row r="27" spans="1:24" ht="14.25" customHeight="1" x14ac:dyDescent="0.2">
      <c r="A27" s="73" t="s">
        <v>39</v>
      </c>
      <c r="B27" s="74">
        <v>561</v>
      </c>
      <c r="C27" s="74">
        <v>690</v>
      </c>
      <c r="D27" s="74">
        <v>667</v>
      </c>
      <c r="E27" s="74">
        <v>654</v>
      </c>
      <c r="F27" s="74">
        <v>631</v>
      </c>
      <c r="G27" s="74">
        <v>703</v>
      </c>
      <c r="H27" s="74">
        <v>790</v>
      </c>
      <c r="I27" s="75">
        <v>2.2828499999999998</v>
      </c>
      <c r="J27" s="75">
        <v>2.6475999999999997</v>
      </c>
      <c r="K27" s="75">
        <v>1.7061999999999999</v>
      </c>
      <c r="L27" s="75">
        <v>1.7148099999999999</v>
      </c>
      <c r="M27" s="75">
        <v>1.79494</v>
      </c>
      <c r="N27" s="75" t="s">
        <v>23</v>
      </c>
      <c r="O27" s="75">
        <v>2.0411199999999998</v>
      </c>
      <c r="P27" s="74">
        <v>158.18217999999999</v>
      </c>
      <c r="Q27" s="74">
        <v>183.40386999999998</v>
      </c>
      <c r="R27" s="74">
        <v>94.954520000000002</v>
      </c>
      <c r="S27" s="74">
        <v>104.56249000000001</v>
      </c>
      <c r="T27" s="74">
        <v>122.09705</v>
      </c>
      <c r="U27" s="74" t="s">
        <v>23</v>
      </c>
      <c r="V27" s="74">
        <v>82.410031000000004</v>
      </c>
    </row>
    <row r="28" spans="1:24" ht="14.25" customHeight="1" x14ac:dyDescent="0.2">
      <c r="A28" s="73" t="s">
        <v>41</v>
      </c>
      <c r="B28" s="74">
        <v>27</v>
      </c>
      <c r="C28" s="74">
        <v>31</v>
      </c>
      <c r="D28" s="74">
        <v>38</v>
      </c>
      <c r="E28" s="74">
        <v>40</v>
      </c>
      <c r="F28" s="74">
        <v>45</v>
      </c>
      <c r="G28" s="74">
        <v>47</v>
      </c>
      <c r="H28" s="74">
        <v>49</v>
      </c>
      <c r="I28" s="75">
        <v>7.5319999999999998E-2</v>
      </c>
      <c r="J28" s="75">
        <v>9.5780000000000004E-2</v>
      </c>
      <c r="K28" s="75">
        <v>9.4790000000000013E-2</v>
      </c>
      <c r="L28" s="75">
        <v>0.12340999999999999</v>
      </c>
      <c r="M28" s="75">
        <v>0.16957</v>
      </c>
      <c r="N28" s="75">
        <v>240.7</v>
      </c>
      <c r="O28" s="75">
        <v>0.23241000000000001</v>
      </c>
      <c r="P28" s="74">
        <v>4.9421099999999996</v>
      </c>
      <c r="Q28" s="74">
        <v>4.5095200000000002</v>
      </c>
      <c r="R28" s="74">
        <v>2.9978899999999999</v>
      </c>
      <c r="S28" s="74">
        <v>5.1894200000000001</v>
      </c>
      <c r="T28" s="74">
        <v>5.3628800000000005</v>
      </c>
      <c r="U28" s="74">
        <v>5.63</v>
      </c>
      <c r="V28" s="74">
        <v>4.5449149999999996</v>
      </c>
    </row>
    <row r="29" spans="1:24" ht="14.25" customHeight="1" x14ac:dyDescent="0.2">
      <c r="A29" s="73" t="s">
        <v>43</v>
      </c>
      <c r="B29" s="74">
        <v>1273</v>
      </c>
      <c r="C29" s="74">
        <v>1530</v>
      </c>
      <c r="D29" s="74">
        <v>1828</v>
      </c>
      <c r="E29" s="74">
        <v>1910</v>
      </c>
      <c r="F29" s="74">
        <v>1989</v>
      </c>
      <c r="G29" s="74" t="s">
        <v>23</v>
      </c>
      <c r="H29" s="74">
        <v>2473</v>
      </c>
      <c r="I29" s="75">
        <v>4.57</v>
      </c>
      <c r="J29" s="75">
        <v>5.1260000000000003</v>
      </c>
      <c r="K29" s="75">
        <v>4.2</v>
      </c>
      <c r="L29" s="75">
        <v>4.375</v>
      </c>
      <c r="M29" s="75">
        <v>4.9669999999999996</v>
      </c>
      <c r="N29" s="75" t="s">
        <v>23</v>
      </c>
      <c r="O29" s="75">
        <v>7.5419999999999998</v>
      </c>
      <c r="P29" s="74">
        <v>256.58974999999998</v>
      </c>
      <c r="Q29" s="74">
        <v>301.83565000000004</v>
      </c>
      <c r="R29" s="74">
        <v>265.72257999999999</v>
      </c>
      <c r="S29" s="74">
        <v>315.49124999999998</v>
      </c>
      <c r="T29" s="74">
        <v>339.65512999999999</v>
      </c>
      <c r="U29" s="74" t="s">
        <v>23</v>
      </c>
      <c r="V29" s="74">
        <v>250.16193299999998</v>
      </c>
    </row>
    <row r="30" spans="1:24" ht="14.25" customHeight="1" x14ac:dyDescent="0.2">
      <c r="A30" s="73" t="s">
        <v>48</v>
      </c>
      <c r="B30" s="74">
        <v>64</v>
      </c>
      <c r="C30" s="74">
        <v>63</v>
      </c>
      <c r="D30" s="74">
        <v>67</v>
      </c>
      <c r="E30" s="74">
        <v>55</v>
      </c>
      <c r="F30" s="74">
        <v>42</v>
      </c>
      <c r="G30" s="74">
        <v>33</v>
      </c>
      <c r="H30" s="74">
        <v>36</v>
      </c>
      <c r="I30" s="75">
        <v>0.64273999999999998</v>
      </c>
      <c r="J30" s="75">
        <v>0.88899000000000006</v>
      </c>
      <c r="K30" s="75">
        <v>0.59897</v>
      </c>
      <c r="L30" s="75">
        <v>0.39977999999999997</v>
      </c>
      <c r="M30" s="75">
        <v>0.45150000000000001</v>
      </c>
      <c r="N30" s="75" t="s">
        <v>23</v>
      </c>
      <c r="O30" s="75">
        <v>0.53016999999999992</v>
      </c>
      <c r="P30" s="74">
        <v>23.117789999999999</v>
      </c>
      <c r="Q30" s="74">
        <v>26.39141</v>
      </c>
      <c r="R30" s="74">
        <v>20.19117</v>
      </c>
      <c r="S30" s="74">
        <v>16.15034</v>
      </c>
      <c r="T30" s="74">
        <v>15.452200000000001</v>
      </c>
      <c r="U30" s="74" t="s">
        <v>23</v>
      </c>
      <c r="V30" s="74">
        <v>8.9611520000000002</v>
      </c>
    </row>
    <row r="31" spans="1:24" ht="14.25" customHeight="1" x14ac:dyDescent="0.2">
      <c r="A31" s="73" t="s">
        <v>73</v>
      </c>
      <c r="B31" s="74">
        <v>6</v>
      </c>
      <c r="C31" s="74">
        <v>15</v>
      </c>
      <c r="D31" s="74">
        <v>15</v>
      </c>
      <c r="E31" s="74">
        <v>67</v>
      </c>
      <c r="F31" s="74">
        <v>46</v>
      </c>
      <c r="G31" s="74">
        <v>4</v>
      </c>
      <c r="H31" s="74">
        <v>4</v>
      </c>
      <c r="I31" s="75">
        <v>0.56526999999999994</v>
      </c>
      <c r="J31" s="75">
        <v>0.62614000000000003</v>
      </c>
      <c r="K31" s="75">
        <v>0.33300999999999997</v>
      </c>
      <c r="L31" s="75">
        <v>0.17641999999999999</v>
      </c>
      <c r="M31" s="75">
        <v>0.20858000000000002</v>
      </c>
      <c r="N31" s="75" t="s">
        <v>23</v>
      </c>
      <c r="O31" s="75">
        <v>0.30024000000000001</v>
      </c>
      <c r="P31" s="74">
        <v>17.993759999999998</v>
      </c>
      <c r="Q31" s="74">
        <v>15.46369</v>
      </c>
      <c r="R31" s="74">
        <v>9.0683100000000003</v>
      </c>
      <c r="S31" s="74">
        <v>4.6018999999999997</v>
      </c>
      <c r="T31" s="74">
        <v>4.7532100000000002</v>
      </c>
      <c r="U31" s="74" t="s">
        <v>23</v>
      </c>
      <c r="V31" s="74">
        <v>4.1016219999999999</v>
      </c>
    </row>
    <row r="32" spans="1:24" ht="14.25" customHeight="1" x14ac:dyDescent="0.2">
      <c r="A32" s="73" t="s">
        <v>50</v>
      </c>
      <c r="B32" s="74">
        <v>497</v>
      </c>
      <c r="C32" s="74">
        <v>645</v>
      </c>
      <c r="D32" s="74">
        <v>749</v>
      </c>
      <c r="E32" s="74">
        <v>794</v>
      </c>
      <c r="F32" s="74">
        <v>839</v>
      </c>
      <c r="G32" s="74">
        <v>950</v>
      </c>
      <c r="H32" s="74">
        <v>1098</v>
      </c>
      <c r="I32" s="75">
        <v>0.69659000000000004</v>
      </c>
      <c r="J32" s="75">
        <v>0.98319000000000001</v>
      </c>
      <c r="K32" s="75">
        <v>0.79971999999999999</v>
      </c>
      <c r="L32" s="75">
        <v>0.93158000000000007</v>
      </c>
      <c r="M32" s="75">
        <v>0.91188000000000002</v>
      </c>
      <c r="N32" s="75" t="s">
        <v>23</v>
      </c>
      <c r="O32" s="75">
        <v>0.84192999999999996</v>
      </c>
      <c r="P32" s="74">
        <v>76.201279999999997</v>
      </c>
      <c r="Q32" s="74">
        <v>109.61393</v>
      </c>
      <c r="R32" s="74">
        <v>83.074780000000004</v>
      </c>
      <c r="S32" s="74">
        <v>101.98708999999999</v>
      </c>
      <c r="T32" s="74">
        <v>91.270409999999998</v>
      </c>
      <c r="U32" s="74" t="s">
        <v>23</v>
      </c>
      <c r="V32" s="74">
        <v>45.473509</v>
      </c>
    </row>
    <row r="33" spans="1:22" ht="14.25" customHeight="1" x14ac:dyDescent="0.2">
      <c r="A33" s="210" t="s">
        <v>249</v>
      </c>
      <c r="B33" s="211"/>
      <c r="C33" s="211"/>
      <c r="D33" s="211"/>
      <c r="E33" s="211"/>
      <c r="F33" s="211"/>
      <c r="G33" s="211"/>
      <c r="H33" s="211"/>
      <c r="I33" s="212"/>
      <c r="J33" s="212"/>
      <c r="K33" s="212"/>
      <c r="L33" s="212"/>
      <c r="M33" s="212"/>
      <c r="N33" s="212"/>
      <c r="O33" s="212"/>
      <c r="P33" s="211"/>
      <c r="Q33" s="211"/>
      <c r="R33" s="209"/>
      <c r="S33" s="209"/>
      <c r="T33" s="209"/>
      <c r="U33" s="209"/>
      <c r="V33" s="209"/>
    </row>
    <row r="34" spans="1:22" s="64" customFormat="1" ht="69.75" customHeight="1" x14ac:dyDescent="0.2">
      <c r="A34" s="262" t="s">
        <v>253</v>
      </c>
      <c r="B34" s="262"/>
      <c r="C34" s="262"/>
      <c r="D34" s="262"/>
      <c r="E34" s="262"/>
      <c r="F34" s="262"/>
      <c r="G34" s="262"/>
      <c r="H34" s="262"/>
      <c r="I34" s="262"/>
      <c r="J34" s="262"/>
      <c r="K34" s="262"/>
      <c r="L34" s="213"/>
      <c r="M34" s="213"/>
      <c r="N34" s="213"/>
      <c r="O34" s="213"/>
      <c r="P34" s="213"/>
      <c r="Q34" s="213"/>
    </row>
    <row r="35" spans="1:22" s="81" customFormat="1" ht="15" customHeight="1" x14ac:dyDescent="0.25">
      <c r="A35" s="79" t="s">
        <v>56</v>
      </c>
      <c r="B35" s="80"/>
      <c r="C35" s="80"/>
      <c r="D35" s="80"/>
      <c r="E35" s="80"/>
      <c r="F35" s="80"/>
    </row>
  </sheetData>
  <mergeCells count="6">
    <mergeCell ref="A34:K34"/>
    <mergeCell ref="A1:T1"/>
    <mergeCell ref="A2:A3"/>
    <mergeCell ref="B2:H2"/>
    <mergeCell ref="I2:O2"/>
    <mergeCell ref="P2:V2"/>
  </mergeCells>
  <pageMargins left="0.7" right="0.7" top="0.75" bottom="0.75" header="0.3" footer="0.3"/>
  <pageSetup paperSize="9" scale="9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2"/>
  <sheetViews>
    <sheetView workbookViewId="0">
      <pane xSplit="1" ySplit="3" topLeftCell="B4" activePane="bottomRight" state="frozen"/>
      <selection activeCell="X10" sqref="X10"/>
      <selection pane="topRight" activeCell="X10" sqref="X10"/>
      <selection pane="bottomLeft" activeCell="X10" sqref="X10"/>
      <selection pane="bottomRight" activeCell="L16" sqref="L16"/>
    </sheetView>
  </sheetViews>
  <sheetFormatPr defaultColWidth="9.140625" defaultRowHeight="12" x14ac:dyDescent="0.2"/>
  <cols>
    <col min="1" max="1" width="24" style="89" customWidth="1"/>
    <col min="2" max="2" width="6.5703125" style="2" customWidth="1"/>
    <col min="3" max="3" width="5.5703125" style="2" customWidth="1"/>
    <col min="4" max="4" width="5.7109375" style="2" customWidth="1"/>
    <col min="5" max="8" width="5.5703125" style="2" customWidth="1"/>
    <col min="9" max="9" width="6.28515625" style="2" customWidth="1"/>
    <col min="10" max="10" width="6.7109375" style="2" customWidth="1"/>
    <col min="11" max="11" width="7" style="2" customWidth="1"/>
    <col min="12" max="12" width="7.140625" style="2" customWidth="1"/>
    <col min="13" max="13" width="6.7109375" style="2" customWidth="1"/>
    <col min="14" max="14" width="7.140625" style="2" customWidth="1"/>
    <col min="15" max="15" width="7.85546875" style="2" bestFit="1" customWidth="1"/>
    <col min="16" max="19" width="7.140625" style="2" customWidth="1"/>
    <col min="20" max="22" width="5.5703125" style="2" hidden="1" customWidth="1"/>
    <col min="23" max="16384" width="9.140625" style="2"/>
  </cols>
  <sheetData>
    <row r="1" spans="1:22" x14ac:dyDescent="0.2">
      <c r="A1" s="274" t="s">
        <v>74</v>
      </c>
      <c r="B1" s="274"/>
      <c r="C1" s="274"/>
      <c r="D1" s="274"/>
      <c r="E1" s="274"/>
      <c r="F1" s="274"/>
      <c r="G1" s="274"/>
      <c r="H1" s="274"/>
      <c r="I1" s="274"/>
      <c r="J1" s="274"/>
      <c r="K1" s="274"/>
      <c r="L1" s="274"/>
      <c r="M1" s="274"/>
      <c r="N1" s="274"/>
      <c r="O1" s="274"/>
      <c r="P1" s="275"/>
      <c r="Q1" s="275"/>
      <c r="R1" s="275"/>
      <c r="S1" s="275"/>
      <c r="T1" s="275"/>
    </row>
    <row r="2" spans="1:22" ht="18" customHeight="1" x14ac:dyDescent="0.2">
      <c r="A2" s="241" t="s">
        <v>1</v>
      </c>
      <c r="B2" s="243" t="s">
        <v>75</v>
      </c>
      <c r="C2" s="244"/>
      <c r="D2" s="244"/>
      <c r="E2" s="244"/>
      <c r="F2" s="244"/>
      <c r="G2" s="244"/>
      <c r="H2" s="276"/>
      <c r="I2" s="243" t="s">
        <v>76</v>
      </c>
      <c r="J2" s="244"/>
      <c r="K2" s="244"/>
      <c r="L2" s="244"/>
      <c r="M2" s="244"/>
      <c r="N2" s="244"/>
      <c r="O2" s="276"/>
      <c r="P2" s="277" t="s">
        <v>77</v>
      </c>
      <c r="Q2" s="244"/>
      <c r="R2" s="244"/>
      <c r="S2" s="244"/>
      <c r="T2" s="244"/>
      <c r="U2" s="244"/>
      <c r="V2" s="278"/>
    </row>
    <row r="3" spans="1:22" x14ac:dyDescent="0.2">
      <c r="A3" s="242"/>
      <c r="B3" s="82">
        <v>2010</v>
      </c>
      <c r="C3" s="82">
        <v>2011</v>
      </c>
      <c r="D3" s="82">
        <v>2012</v>
      </c>
      <c r="E3" s="82">
        <v>2013</v>
      </c>
      <c r="F3" s="82">
        <v>2014</v>
      </c>
      <c r="G3" s="82">
        <v>2015</v>
      </c>
      <c r="H3" s="82">
        <v>2016</v>
      </c>
      <c r="I3" s="82">
        <v>2010</v>
      </c>
      <c r="J3" s="82">
        <v>2011</v>
      </c>
      <c r="K3" s="82">
        <v>2012</v>
      </c>
      <c r="L3" s="82">
        <v>2013</v>
      </c>
      <c r="M3" s="82">
        <v>2014</v>
      </c>
      <c r="N3" s="82">
        <v>2015</v>
      </c>
      <c r="O3" s="82">
        <v>2016</v>
      </c>
      <c r="P3" s="82">
        <v>2010</v>
      </c>
      <c r="Q3" s="82">
        <v>2011</v>
      </c>
      <c r="R3" s="82">
        <v>2012</v>
      </c>
      <c r="S3" s="82">
        <v>2013</v>
      </c>
      <c r="T3" s="82">
        <v>2014</v>
      </c>
      <c r="U3" s="82">
        <v>2015</v>
      </c>
      <c r="V3" s="82">
        <v>2016</v>
      </c>
    </row>
    <row r="4" spans="1:22" s="84" customFormat="1" x14ac:dyDescent="0.2">
      <c r="A4" s="19"/>
      <c r="B4" s="6"/>
      <c r="C4" s="6"/>
      <c r="D4" s="6"/>
      <c r="E4" s="6"/>
      <c r="F4" s="6"/>
      <c r="G4" s="6"/>
      <c r="H4" s="6"/>
      <c r="I4" s="6"/>
      <c r="J4" s="6"/>
      <c r="K4" s="6" t="s">
        <v>3</v>
      </c>
      <c r="L4" s="6"/>
      <c r="M4" s="6"/>
      <c r="N4" s="6"/>
      <c r="O4" s="6"/>
      <c r="P4" s="6"/>
      <c r="Q4" s="6"/>
      <c r="R4" s="6"/>
      <c r="S4" s="6"/>
      <c r="T4" s="6"/>
      <c r="U4" s="83"/>
      <c r="V4" s="83"/>
    </row>
    <row r="5" spans="1:22" x14ac:dyDescent="0.2">
      <c r="A5" s="85" t="s">
        <v>65</v>
      </c>
      <c r="B5" s="15">
        <v>10</v>
      </c>
      <c r="C5" s="15">
        <v>13</v>
      </c>
      <c r="D5" s="15">
        <v>21</v>
      </c>
      <c r="E5" s="15">
        <v>47</v>
      </c>
      <c r="F5" s="15" t="s">
        <v>23</v>
      </c>
      <c r="G5" s="15" t="s">
        <v>23</v>
      </c>
      <c r="H5" s="15" t="s">
        <v>23</v>
      </c>
      <c r="I5" s="15" t="s">
        <v>23</v>
      </c>
      <c r="J5" s="15" t="s">
        <v>23</v>
      </c>
      <c r="K5" s="15">
        <v>4</v>
      </c>
      <c r="L5" s="15">
        <v>2</v>
      </c>
      <c r="M5" s="15" t="s">
        <v>23</v>
      </c>
      <c r="N5" s="15" t="s">
        <v>23</v>
      </c>
      <c r="O5" s="15" t="s">
        <v>23</v>
      </c>
      <c r="P5" s="15">
        <v>2.6869999999999998</v>
      </c>
      <c r="Q5" s="15">
        <v>4.5519999999999996</v>
      </c>
      <c r="R5" s="15">
        <v>7.36</v>
      </c>
      <c r="S5" s="15">
        <v>11.837</v>
      </c>
      <c r="T5" s="15" t="s">
        <v>23</v>
      </c>
      <c r="U5" s="15" t="s">
        <v>23</v>
      </c>
      <c r="V5" s="15" t="s">
        <v>23</v>
      </c>
    </row>
    <row r="6" spans="1:22" x14ac:dyDescent="0.2">
      <c r="A6" s="86" t="s">
        <v>4</v>
      </c>
      <c r="B6" s="16">
        <v>163</v>
      </c>
      <c r="C6" s="16">
        <v>130</v>
      </c>
      <c r="D6" s="16">
        <v>93</v>
      </c>
      <c r="E6" s="16">
        <v>105</v>
      </c>
      <c r="F6" s="16" t="s">
        <v>23</v>
      </c>
      <c r="G6" s="16" t="s">
        <v>23</v>
      </c>
      <c r="H6" s="16" t="s">
        <v>23</v>
      </c>
      <c r="I6" s="16">
        <v>287</v>
      </c>
      <c r="J6" s="16">
        <v>253</v>
      </c>
      <c r="K6" s="16">
        <v>237</v>
      </c>
      <c r="L6" s="16">
        <v>291</v>
      </c>
      <c r="M6" s="16">
        <v>282</v>
      </c>
      <c r="N6" s="16">
        <v>296</v>
      </c>
      <c r="O6" s="16">
        <v>306</v>
      </c>
      <c r="P6" s="16">
        <v>81.426869999999994</v>
      </c>
      <c r="Q6" s="16">
        <v>65.434730000000002</v>
      </c>
      <c r="R6" s="16">
        <v>53.314599999999999</v>
      </c>
      <c r="S6" s="16">
        <v>49.058669999999999</v>
      </c>
      <c r="T6" s="16" t="s">
        <v>23</v>
      </c>
      <c r="U6" s="16" t="s">
        <v>23</v>
      </c>
      <c r="V6" s="16" t="s">
        <v>23</v>
      </c>
    </row>
    <row r="7" spans="1:22" x14ac:dyDescent="0.2">
      <c r="A7" s="86" t="s">
        <v>5</v>
      </c>
      <c r="B7" s="16">
        <v>159</v>
      </c>
      <c r="C7" s="16">
        <v>165</v>
      </c>
      <c r="D7" s="16">
        <v>185</v>
      </c>
      <c r="E7" s="16">
        <v>177</v>
      </c>
      <c r="F7" s="16" t="s">
        <v>23</v>
      </c>
      <c r="G7" s="16" t="s">
        <v>23</v>
      </c>
      <c r="H7" s="16" t="s">
        <v>23</v>
      </c>
      <c r="I7" s="16">
        <v>1286</v>
      </c>
      <c r="J7" s="16">
        <v>1390</v>
      </c>
      <c r="K7" s="16">
        <v>1574</v>
      </c>
      <c r="L7" s="16">
        <v>1631</v>
      </c>
      <c r="M7" s="16">
        <v>1605</v>
      </c>
      <c r="N7" s="16">
        <v>1658</v>
      </c>
      <c r="O7" s="16">
        <v>1592</v>
      </c>
      <c r="P7" s="16">
        <v>109.23049</v>
      </c>
      <c r="Q7" s="16">
        <v>106.02186</v>
      </c>
      <c r="R7" s="16">
        <v>107.43138999999999</v>
      </c>
      <c r="S7" s="16">
        <v>97.713239999999999</v>
      </c>
      <c r="T7" s="16" t="s">
        <v>23</v>
      </c>
      <c r="U7" s="16" t="s">
        <v>23</v>
      </c>
      <c r="V7" s="16" t="s">
        <v>23</v>
      </c>
    </row>
    <row r="8" spans="1:22" x14ac:dyDescent="0.2">
      <c r="A8" s="86" t="s">
        <v>6</v>
      </c>
      <c r="B8" s="16">
        <v>176</v>
      </c>
      <c r="C8" s="16">
        <v>174</v>
      </c>
      <c r="D8" s="16">
        <v>178</v>
      </c>
      <c r="E8" s="16">
        <v>168</v>
      </c>
      <c r="F8" s="16" t="s">
        <v>23</v>
      </c>
      <c r="G8" s="16" t="s">
        <v>23</v>
      </c>
      <c r="H8" s="16" t="s">
        <v>23</v>
      </c>
      <c r="I8" s="16">
        <v>610</v>
      </c>
      <c r="J8" s="16">
        <v>625</v>
      </c>
      <c r="K8" s="16">
        <v>660</v>
      </c>
      <c r="L8" s="16">
        <v>800</v>
      </c>
      <c r="M8" s="16">
        <v>785</v>
      </c>
      <c r="N8" s="16">
        <v>724</v>
      </c>
      <c r="O8" s="16">
        <v>739</v>
      </c>
      <c r="P8" s="16">
        <v>1125.2817500000001</v>
      </c>
      <c r="Q8" s="16" t="s">
        <v>23</v>
      </c>
      <c r="R8" s="16" t="s">
        <v>23</v>
      </c>
      <c r="S8" s="16" t="s">
        <v>23</v>
      </c>
      <c r="T8" s="16" t="s">
        <v>23</v>
      </c>
      <c r="U8" s="16" t="s">
        <v>23</v>
      </c>
      <c r="V8" s="16" t="s">
        <v>23</v>
      </c>
    </row>
    <row r="9" spans="1:22" x14ac:dyDescent="0.2">
      <c r="A9" s="86" t="s">
        <v>7</v>
      </c>
      <c r="B9" s="16">
        <v>69</v>
      </c>
      <c r="C9" s="16">
        <v>63</v>
      </c>
      <c r="D9" s="16">
        <v>61</v>
      </c>
      <c r="E9" s="16">
        <v>59</v>
      </c>
      <c r="F9" s="16" t="s">
        <v>23</v>
      </c>
      <c r="G9" s="16" t="s">
        <v>23</v>
      </c>
      <c r="H9" s="16" t="s">
        <v>23</v>
      </c>
      <c r="I9" s="16">
        <v>606</v>
      </c>
      <c r="J9" s="16">
        <v>530</v>
      </c>
      <c r="K9" s="16">
        <v>507</v>
      </c>
      <c r="L9" s="16">
        <v>519</v>
      </c>
      <c r="M9" s="16">
        <v>486</v>
      </c>
      <c r="N9" s="16">
        <v>446</v>
      </c>
      <c r="O9" s="16">
        <v>453</v>
      </c>
      <c r="P9" s="16">
        <v>16.441860000000002</v>
      </c>
      <c r="Q9" s="16">
        <v>17.523910000000001</v>
      </c>
      <c r="R9" s="16">
        <v>19.540970000000002</v>
      </c>
      <c r="S9" s="16">
        <v>2.7878099999999999</v>
      </c>
      <c r="T9" s="16" t="s">
        <v>23</v>
      </c>
      <c r="U9" s="16" t="s">
        <v>23</v>
      </c>
      <c r="V9" s="16" t="s">
        <v>23</v>
      </c>
    </row>
    <row r="10" spans="1:22" x14ac:dyDescent="0.2">
      <c r="A10" s="86" t="s">
        <v>8</v>
      </c>
      <c r="B10" s="16">
        <v>240</v>
      </c>
      <c r="C10" s="16">
        <v>266</v>
      </c>
      <c r="D10" s="16">
        <v>267</v>
      </c>
      <c r="E10" s="16">
        <v>280</v>
      </c>
      <c r="F10" s="16" t="s">
        <v>23</v>
      </c>
      <c r="G10" s="16" t="s">
        <v>23</v>
      </c>
      <c r="H10" s="16" t="s">
        <v>23</v>
      </c>
      <c r="I10" s="16">
        <v>247</v>
      </c>
      <c r="J10" s="16">
        <v>569</v>
      </c>
      <c r="K10" s="16">
        <v>743</v>
      </c>
      <c r="L10" s="16">
        <v>807</v>
      </c>
      <c r="M10" s="16">
        <v>783</v>
      </c>
      <c r="N10" s="16">
        <v>838</v>
      </c>
      <c r="O10" s="16">
        <v>809</v>
      </c>
      <c r="P10" s="16">
        <v>70.178370000000001</v>
      </c>
      <c r="Q10" s="16">
        <v>71.42353</v>
      </c>
      <c r="R10" s="16">
        <v>54.733170000000001</v>
      </c>
      <c r="S10" s="16">
        <v>62.170769999999997</v>
      </c>
      <c r="T10" s="16" t="s">
        <v>23</v>
      </c>
      <c r="U10" s="16" t="s">
        <v>23</v>
      </c>
      <c r="V10" s="16" t="s">
        <v>23</v>
      </c>
    </row>
    <row r="11" spans="1:22" x14ac:dyDescent="0.2">
      <c r="A11" s="86" t="s">
        <v>11</v>
      </c>
      <c r="B11" s="16">
        <v>163</v>
      </c>
      <c r="C11" s="16">
        <v>141</v>
      </c>
      <c r="D11" s="16">
        <v>149</v>
      </c>
      <c r="E11" s="16">
        <v>146</v>
      </c>
      <c r="F11" s="16" t="s">
        <v>23</v>
      </c>
      <c r="G11" s="16" t="s">
        <v>23</v>
      </c>
      <c r="H11" s="16" t="s">
        <v>23</v>
      </c>
      <c r="I11" s="16" t="s">
        <v>23</v>
      </c>
      <c r="J11" s="16" t="s">
        <v>23</v>
      </c>
      <c r="K11" s="16" t="s">
        <v>23</v>
      </c>
      <c r="L11" s="16" t="s">
        <v>23</v>
      </c>
      <c r="M11" s="16" t="s">
        <v>23</v>
      </c>
      <c r="N11" s="16" t="s">
        <v>23</v>
      </c>
      <c r="O11" s="16" t="s">
        <v>23</v>
      </c>
      <c r="P11" s="16">
        <v>313.68321999999995</v>
      </c>
      <c r="Q11" s="16">
        <v>305.92003000000005</v>
      </c>
      <c r="R11" s="16" t="s">
        <v>23</v>
      </c>
      <c r="S11" s="16" t="s">
        <v>23</v>
      </c>
      <c r="T11" s="16" t="s">
        <v>23</v>
      </c>
      <c r="U11" s="16" t="s">
        <v>23</v>
      </c>
      <c r="V11" s="16" t="s">
        <v>23</v>
      </c>
    </row>
    <row r="12" spans="1:22" x14ac:dyDescent="0.2">
      <c r="A12" s="87" t="s">
        <v>12</v>
      </c>
      <c r="B12" s="88">
        <v>124</v>
      </c>
      <c r="C12" s="88">
        <v>123</v>
      </c>
      <c r="D12" s="88">
        <v>127</v>
      </c>
      <c r="E12" s="88">
        <v>127</v>
      </c>
      <c r="F12" s="88" t="s">
        <v>23</v>
      </c>
      <c r="G12" s="88" t="s">
        <v>23</v>
      </c>
      <c r="H12" s="88" t="s">
        <v>23</v>
      </c>
      <c r="I12" s="88">
        <v>196</v>
      </c>
      <c r="J12" s="88">
        <v>206</v>
      </c>
      <c r="K12" s="88">
        <v>210</v>
      </c>
      <c r="L12" s="88">
        <v>209</v>
      </c>
      <c r="M12" s="88">
        <v>208</v>
      </c>
      <c r="N12" s="88">
        <v>178</v>
      </c>
      <c r="O12" s="88">
        <v>152</v>
      </c>
      <c r="P12" s="88">
        <v>17.601680000000002</v>
      </c>
      <c r="Q12" s="88">
        <v>14.907209999999999</v>
      </c>
      <c r="R12" s="88">
        <v>17.925279999999997</v>
      </c>
      <c r="S12" s="88">
        <v>12.774319999999999</v>
      </c>
      <c r="T12" s="88" t="s">
        <v>23</v>
      </c>
      <c r="U12" s="88" t="s">
        <v>23</v>
      </c>
      <c r="V12" s="88" t="s">
        <v>23</v>
      </c>
    </row>
    <row r="13" spans="1:22" s="84" customFormat="1" x14ac:dyDescent="0.2">
      <c r="A13" s="19"/>
      <c r="B13" s="6"/>
      <c r="C13" s="6"/>
      <c r="D13" s="6"/>
      <c r="E13" s="6"/>
      <c r="F13" s="6"/>
      <c r="G13" s="6"/>
      <c r="H13" s="6"/>
      <c r="I13" s="6"/>
      <c r="J13" s="6"/>
      <c r="K13" s="6" t="s">
        <v>13</v>
      </c>
      <c r="L13" s="6"/>
      <c r="M13" s="6"/>
      <c r="N13" s="6"/>
      <c r="O13" s="6" t="s">
        <v>14</v>
      </c>
      <c r="P13" s="6"/>
      <c r="Q13" s="6"/>
      <c r="R13" s="6"/>
      <c r="S13" s="6"/>
      <c r="T13" s="6"/>
      <c r="U13" s="83"/>
      <c r="V13" s="83"/>
    </row>
    <row r="14" spans="1:22" x14ac:dyDescent="0.2">
      <c r="A14" s="85" t="s">
        <v>16</v>
      </c>
      <c r="B14" s="15">
        <v>26</v>
      </c>
      <c r="C14" s="15">
        <v>29</v>
      </c>
      <c r="D14" s="15">
        <v>27</v>
      </c>
      <c r="E14" s="15">
        <v>23</v>
      </c>
      <c r="F14" s="15" t="s">
        <v>23</v>
      </c>
      <c r="G14" s="15" t="s">
        <v>23</v>
      </c>
      <c r="H14" s="15" t="s">
        <v>23</v>
      </c>
      <c r="I14" s="15">
        <v>36</v>
      </c>
      <c r="J14" s="15">
        <v>33</v>
      </c>
      <c r="K14" s="15">
        <v>27</v>
      </c>
      <c r="L14" s="15">
        <v>23</v>
      </c>
      <c r="M14" s="15">
        <v>30</v>
      </c>
      <c r="N14" s="15">
        <v>26</v>
      </c>
      <c r="O14" s="15">
        <v>27</v>
      </c>
      <c r="P14" s="15">
        <v>1.37673</v>
      </c>
      <c r="Q14" s="15">
        <v>1.2737799999999999</v>
      </c>
      <c r="R14" s="15">
        <v>0.19122999999999998</v>
      </c>
      <c r="S14" s="15">
        <v>0.22084999999999999</v>
      </c>
      <c r="T14" s="15" t="s">
        <v>23</v>
      </c>
      <c r="U14" s="15" t="s">
        <v>23</v>
      </c>
      <c r="V14" s="15" t="s">
        <v>23</v>
      </c>
    </row>
    <row r="15" spans="1:22" x14ac:dyDescent="0.2">
      <c r="A15" s="86" t="s">
        <v>17</v>
      </c>
      <c r="B15" s="16">
        <v>13</v>
      </c>
      <c r="C15" s="16">
        <v>16</v>
      </c>
      <c r="D15" s="16">
        <v>17</v>
      </c>
      <c r="E15" s="16">
        <v>33</v>
      </c>
      <c r="F15" s="16" t="s">
        <v>23</v>
      </c>
      <c r="G15" s="16" t="s">
        <v>23</v>
      </c>
      <c r="H15" s="16" t="s">
        <v>23</v>
      </c>
      <c r="I15" s="16">
        <v>186</v>
      </c>
      <c r="J15" s="16">
        <v>181</v>
      </c>
      <c r="K15" s="16">
        <v>178</v>
      </c>
      <c r="L15" s="16">
        <v>266</v>
      </c>
      <c r="M15" s="16">
        <v>295</v>
      </c>
      <c r="N15" s="16">
        <v>307</v>
      </c>
      <c r="O15" s="16">
        <v>288</v>
      </c>
      <c r="P15" s="16">
        <v>1.06E-3</v>
      </c>
      <c r="Q15" s="16">
        <v>2.3870000000000002E-2</v>
      </c>
      <c r="R15" s="16">
        <v>6.4000000000000005E-4</v>
      </c>
      <c r="S15" s="16">
        <v>0.77093</v>
      </c>
      <c r="T15" s="16" t="s">
        <v>23</v>
      </c>
      <c r="U15" s="16" t="s">
        <v>23</v>
      </c>
      <c r="V15" s="16" t="s">
        <v>23</v>
      </c>
    </row>
    <row r="16" spans="1:22" x14ac:dyDescent="0.2">
      <c r="A16" s="86" t="s">
        <v>78</v>
      </c>
      <c r="B16" s="16" t="s">
        <v>23</v>
      </c>
      <c r="C16" s="16">
        <v>302</v>
      </c>
      <c r="D16" s="16">
        <v>349</v>
      </c>
      <c r="E16" s="16">
        <v>335</v>
      </c>
      <c r="F16" s="16" t="s">
        <v>23</v>
      </c>
      <c r="G16" s="16" t="s">
        <v>23</v>
      </c>
      <c r="H16" s="16" t="s">
        <v>23</v>
      </c>
      <c r="I16" s="16" t="s">
        <v>23</v>
      </c>
      <c r="J16" s="16" t="s">
        <v>23</v>
      </c>
      <c r="K16" s="16">
        <v>1189</v>
      </c>
      <c r="L16" s="16">
        <v>1273</v>
      </c>
      <c r="M16" s="16">
        <v>1323</v>
      </c>
      <c r="N16" s="16" t="s">
        <v>23</v>
      </c>
      <c r="O16" s="16" t="s">
        <v>23</v>
      </c>
      <c r="P16" s="16" t="s">
        <v>23</v>
      </c>
      <c r="Q16" s="16">
        <v>224.09557999999998</v>
      </c>
      <c r="R16" s="16">
        <v>256.59560999999997</v>
      </c>
      <c r="S16" s="16">
        <v>266.19927000000001</v>
      </c>
      <c r="T16" s="16" t="s">
        <v>23</v>
      </c>
      <c r="U16" s="16" t="s">
        <v>23</v>
      </c>
      <c r="V16" s="16" t="s">
        <v>23</v>
      </c>
    </row>
    <row r="17" spans="1:22" x14ac:dyDescent="0.2">
      <c r="A17" s="86" t="s">
        <v>79</v>
      </c>
      <c r="B17" s="16" t="s">
        <v>23</v>
      </c>
      <c r="C17" s="16" t="s">
        <v>23</v>
      </c>
      <c r="D17" s="16">
        <v>2</v>
      </c>
      <c r="E17" s="16">
        <v>2</v>
      </c>
      <c r="F17" s="16" t="s">
        <v>23</v>
      </c>
      <c r="G17" s="16" t="s">
        <v>23</v>
      </c>
      <c r="H17" s="16" t="s">
        <v>23</v>
      </c>
      <c r="I17" s="16" t="s">
        <v>23</v>
      </c>
      <c r="J17" s="16" t="s">
        <v>23</v>
      </c>
      <c r="K17" s="16" t="s">
        <v>23</v>
      </c>
      <c r="L17" s="16">
        <v>70092</v>
      </c>
      <c r="M17" s="16">
        <v>38</v>
      </c>
      <c r="N17" s="16">
        <v>39</v>
      </c>
      <c r="O17" s="16">
        <v>35</v>
      </c>
      <c r="P17" s="16" t="s">
        <v>23</v>
      </c>
      <c r="Q17" s="16" t="s">
        <v>23</v>
      </c>
      <c r="R17" s="16" t="s">
        <v>23</v>
      </c>
      <c r="S17" s="16">
        <v>0.34217000000000003</v>
      </c>
      <c r="T17" s="16" t="s">
        <v>23</v>
      </c>
      <c r="U17" s="16" t="s">
        <v>23</v>
      </c>
      <c r="V17" s="16" t="s">
        <v>23</v>
      </c>
    </row>
    <row r="18" spans="1:22" x14ac:dyDescent="0.2">
      <c r="A18" s="86" t="s">
        <v>18</v>
      </c>
      <c r="B18" s="16">
        <v>59</v>
      </c>
      <c r="C18" s="16">
        <v>57</v>
      </c>
      <c r="D18" s="16">
        <v>93</v>
      </c>
      <c r="E18" s="16">
        <v>148</v>
      </c>
      <c r="F18" s="16" t="s">
        <v>23</v>
      </c>
      <c r="G18" s="16" t="s">
        <v>23</v>
      </c>
      <c r="H18" s="16" t="s">
        <v>23</v>
      </c>
      <c r="I18" s="16">
        <v>169</v>
      </c>
      <c r="J18" s="16">
        <v>192</v>
      </c>
      <c r="K18" s="16">
        <v>269</v>
      </c>
      <c r="L18" s="16">
        <v>403</v>
      </c>
      <c r="M18" s="16">
        <v>640</v>
      </c>
      <c r="N18" s="16">
        <v>762</v>
      </c>
      <c r="O18" s="16">
        <v>892</v>
      </c>
      <c r="P18" s="16">
        <v>62.82967</v>
      </c>
      <c r="Q18" s="16">
        <v>75.821600000000004</v>
      </c>
      <c r="R18" s="16">
        <v>114.0234</v>
      </c>
      <c r="S18" s="16">
        <v>177.82172</v>
      </c>
      <c r="T18" s="16" t="s">
        <v>23</v>
      </c>
      <c r="U18" s="16" t="s">
        <v>23</v>
      </c>
      <c r="V18" s="16" t="s">
        <v>23</v>
      </c>
    </row>
    <row r="19" spans="1:22" x14ac:dyDescent="0.2">
      <c r="A19" s="86" t="s">
        <v>19</v>
      </c>
      <c r="B19" s="16">
        <v>105</v>
      </c>
      <c r="C19" s="16">
        <v>97</v>
      </c>
      <c r="D19" s="16">
        <v>100</v>
      </c>
      <c r="E19" s="16">
        <v>107</v>
      </c>
      <c r="F19" s="17" t="s">
        <v>23</v>
      </c>
      <c r="G19" s="17" t="s">
        <v>23</v>
      </c>
      <c r="H19" s="17" t="s">
        <v>23</v>
      </c>
      <c r="I19" s="17" t="s">
        <v>23</v>
      </c>
      <c r="J19" s="17" t="s">
        <v>23</v>
      </c>
      <c r="K19" s="17" t="s">
        <v>23</v>
      </c>
      <c r="L19" s="17" t="s">
        <v>23</v>
      </c>
      <c r="M19" s="17" t="s">
        <v>23</v>
      </c>
      <c r="N19" s="17" t="s">
        <v>23</v>
      </c>
      <c r="O19" s="17" t="s">
        <v>23</v>
      </c>
      <c r="P19" s="16">
        <v>84.023880000000005</v>
      </c>
      <c r="Q19" s="16">
        <v>96.010410000000007</v>
      </c>
      <c r="R19" s="16">
        <v>104.56313</v>
      </c>
      <c r="S19" s="16">
        <v>99.903859999999995</v>
      </c>
      <c r="T19" s="17" t="s">
        <v>23</v>
      </c>
      <c r="U19" s="17" t="s">
        <v>23</v>
      </c>
      <c r="V19" s="17" t="s">
        <v>23</v>
      </c>
    </row>
    <row r="20" spans="1:22" x14ac:dyDescent="0.2">
      <c r="A20" s="86" t="s">
        <v>20</v>
      </c>
      <c r="B20" s="16">
        <v>737</v>
      </c>
      <c r="C20" s="16">
        <v>674</v>
      </c>
      <c r="D20" s="16">
        <v>637</v>
      </c>
      <c r="E20" s="16">
        <v>645</v>
      </c>
      <c r="F20" s="16" t="s">
        <v>23</v>
      </c>
      <c r="G20" s="16" t="s">
        <v>23</v>
      </c>
      <c r="H20" s="16" t="s">
        <v>23</v>
      </c>
      <c r="I20" s="16">
        <v>9528</v>
      </c>
      <c r="J20" s="16">
        <v>9797</v>
      </c>
      <c r="K20" s="16">
        <v>10247</v>
      </c>
      <c r="L20" s="16">
        <v>11249</v>
      </c>
      <c r="M20" s="16">
        <v>11850</v>
      </c>
      <c r="N20" s="16">
        <v>12364</v>
      </c>
      <c r="O20" s="16">
        <v>12685</v>
      </c>
      <c r="P20" s="16">
        <v>985.62899000000004</v>
      </c>
      <c r="Q20" s="16">
        <v>1043.1155899999999</v>
      </c>
      <c r="R20" s="16">
        <v>1206.0833500000001</v>
      </c>
      <c r="S20" s="16">
        <v>1343.2669599999999</v>
      </c>
      <c r="T20" s="16" t="s">
        <v>23</v>
      </c>
      <c r="U20" s="16" t="s">
        <v>23</v>
      </c>
      <c r="V20" s="16" t="s">
        <v>23</v>
      </c>
    </row>
    <row r="21" spans="1:22" x14ac:dyDescent="0.2">
      <c r="A21" s="86" t="s">
        <v>71</v>
      </c>
      <c r="B21" s="16" t="s">
        <v>23</v>
      </c>
      <c r="C21" s="16" t="s">
        <v>23</v>
      </c>
      <c r="D21" s="16">
        <v>46</v>
      </c>
      <c r="E21" s="16">
        <v>42</v>
      </c>
      <c r="F21" s="16" t="s">
        <v>23</v>
      </c>
      <c r="G21" s="16" t="s">
        <v>23</v>
      </c>
      <c r="H21" s="16" t="s">
        <v>23</v>
      </c>
      <c r="I21" s="16">
        <v>119</v>
      </c>
      <c r="J21" s="16" t="s">
        <v>23</v>
      </c>
      <c r="K21" s="16">
        <v>97</v>
      </c>
      <c r="L21" s="16">
        <v>86</v>
      </c>
      <c r="M21" s="16">
        <v>83</v>
      </c>
      <c r="N21" s="16">
        <v>89</v>
      </c>
      <c r="O21" s="16">
        <v>107</v>
      </c>
      <c r="P21" s="16" t="s">
        <v>23</v>
      </c>
      <c r="Q21" s="16" t="s">
        <v>23</v>
      </c>
      <c r="R21" s="16">
        <v>67.60266</v>
      </c>
      <c r="S21" s="16">
        <v>58.966889999999999</v>
      </c>
      <c r="T21" s="16" t="s">
        <v>23</v>
      </c>
      <c r="U21" s="16" t="s">
        <v>23</v>
      </c>
      <c r="V21" s="16" t="s">
        <v>23</v>
      </c>
    </row>
    <row r="22" spans="1:22" x14ac:dyDescent="0.2">
      <c r="A22" s="86" t="s">
        <v>22</v>
      </c>
      <c r="B22" s="16">
        <v>318</v>
      </c>
      <c r="C22" s="16">
        <v>452</v>
      </c>
      <c r="D22" s="16">
        <v>831</v>
      </c>
      <c r="E22" s="16">
        <v>1164</v>
      </c>
      <c r="F22" s="16" t="s">
        <v>23</v>
      </c>
      <c r="G22" s="16" t="s">
        <v>23</v>
      </c>
      <c r="H22" s="16" t="s">
        <v>23</v>
      </c>
      <c r="I22" s="16">
        <v>472</v>
      </c>
      <c r="J22" s="16">
        <v>630</v>
      </c>
      <c r="K22" s="16">
        <v>953</v>
      </c>
      <c r="L22" s="16">
        <v>1458</v>
      </c>
      <c r="M22" s="16">
        <v>2094</v>
      </c>
      <c r="N22" s="16">
        <v>3141</v>
      </c>
      <c r="O22" s="16" t="s">
        <v>23</v>
      </c>
      <c r="P22" s="16">
        <v>720.77867000000003</v>
      </c>
      <c r="Q22" s="16">
        <v>900.58874000000003</v>
      </c>
      <c r="R22" s="16">
        <v>1122.89696</v>
      </c>
      <c r="S22" s="16">
        <v>284.42590999999999</v>
      </c>
      <c r="T22" s="16" t="s">
        <v>23</v>
      </c>
      <c r="U22" s="16" t="s">
        <v>23</v>
      </c>
      <c r="V22" s="16" t="s">
        <v>23</v>
      </c>
    </row>
    <row r="23" spans="1:22" x14ac:dyDescent="0.2">
      <c r="A23" s="86" t="s">
        <v>24</v>
      </c>
      <c r="B23" s="16" t="s">
        <v>23</v>
      </c>
      <c r="C23" s="16" t="s">
        <v>23</v>
      </c>
      <c r="D23" s="16" t="s">
        <v>23</v>
      </c>
      <c r="E23" s="16" t="s">
        <v>23</v>
      </c>
      <c r="F23" s="16" t="s">
        <v>23</v>
      </c>
      <c r="G23" s="16" t="s">
        <v>23</v>
      </c>
      <c r="H23" s="16" t="s">
        <v>23</v>
      </c>
      <c r="I23" s="16">
        <v>273</v>
      </c>
      <c r="J23" s="16">
        <v>321</v>
      </c>
      <c r="K23" s="16">
        <v>372</v>
      </c>
      <c r="L23" s="16">
        <v>451</v>
      </c>
      <c r="M23" s="16">
        <v>518</v>
      </c>
      <c r="N23" s="16">
        <v>1170</v>
      </c>
      <c r="O23" s="16">
        <v>2073</v>
      </c>
      <c r="P23" s="16">
        <v>11.946629999999999</v>
      </c>
      <c r="Q23" s="16">
        <v>16.106739999999999</v>
      </c>
      <c r="R23" s="16">
        <v>26.496959999999998</v>
      </c>
      <c r="S23" s="16">
        <v>37.453540000000004</v>
      </c>
      <c r="T23" s="16" t="s">
        <v>23</v>
      </c>
      <c r="U23" s="16" t="s">
        <v>23</v>
      </c>
      <c r="V23" s="16" t="s">
        <v>23</v>
      </c>
    </row>
    <row r="24" spans="1:22" x14ac:dyDescent="0.2">
      <c r="A24" s="86" t="s">
        <v>25</v>
      </c>
      <c r="B24" s="16" t="s">
        <v>23</v>
      </c>
      <c r="C24" s="16" t="s">
        <v>23</v>
      </c>
      <c r="D24" s="16">
        <v>1317</v>
      </c>
      <c r="E24" s="16">
        <v>1552</v>
      </c>
      <c r="F24" s="16" t="s">
        <v>23</v>
      </c>
      <c r="G24" s="16" t="s">
        <v>23</v>
      </c>
      <c r="H24" s="16" t="s">
        <v>23</v>
      </c>
      <c r="I24" s="16">
        <v>1084</v>
      </c>
      <c r="J24" s="16">
        <v>1134</v>
      </c>
      <c r="K24" s="16">
        <v>1317</v>
      </c>
      <c r="L24" s="16">
        <v>1552</v>
      </c>
      <c r="M24" s="16">
        <v>1842</v>
      </c>
      <c r="N24" s="16">
        <v>1930</v>
      </c>
      <c r="O24" s="16">
        <v>2039</v>
      </c>
      <c r="P24" s="16">
        <v>454.97913</v>
      </c>
      <c r="Q24" s="16" t="s">
        <v>23</v>
      </c>
      <c r="R24" s="16" t="s">
        <v>23</v>
      </c>
      <c r="S24" s="16" t="s">
        <v>23</v>
      </c>
      <c r="T24" s="16" t="s">
        <v>23</v>
      </c>
      <c r="U24" s="16" t="s">
        <v>23</v>
      </c>
      <c r="V24" s="16" t="s">
        <v>23</v>
      </c>
    </row>
    <row r="25" spans="1:22" x14ac:dyDescent="0.2">
      <c r="A25" s="86" t="s">
        <v>26</v>
      </c>
      <c r="B25" s="16">
        <v>3</v>
      </c>
      <c r="C25" s="16">
        <v>3</v>
      </c>
      <c r="D25" s="16">
        <v>3</v>
      </c>
      <c r="E25" s="16">
        <v>3</v>
      </c>
      <c r="F25" s="16" t="s">
        <v>23</v>
      </c>
      <c r="G25" s="16" t="s">
        <v>23</v>
      </c>
      <c r="H25" s="16" t="s">
        <v>23</v>
      </c>
      <c r="I25" s="16">
        <v>94</v>
      </c>
      <c r="J25" s="16">
        <v>96</v>
      </c>
      <c r="K25" s="16">
        <v>100</v>
      </c>
      <c r="L25" s="16">
        <v>103</v>
      </c>
      <c r="M25" s="16">
        <v>108</v>
      </c>
      <c r="N25" s="16">
        <v>113</v>
      </c>
      <c r="O25" s="16">
        <v>116</v>
      </c>
      <c r="P25" s="16">
        <v>149.12626999999998</v>
      </c>
      <c r="Q25" s="16">
        <v>153.76993999999999</v>
      </c>
      <c r="R25" s="16">
        <v>169.91976</v>
      </c>
      <c r="S25" s="16">
        <v>175.73775000000001</v>
      </c>
      <c r="T25" s="16" t="s">
        <v>23</v>
      </c>
      <c r="U25" s="16" t="s">
        <v>23</v>
      </c>
      <c r="V25" s="16" t="s">
        <v>23</v>
      </c>
    </row>
    <row r="26" spans="1:22" x14ac:dyDescent="0.2">
      <c r="A26" s="86" t="s">
        <v>27</v>
      </c>
      <c r="B26" s="16">
        <v>39</v>
      </c>
      <c r="C26" s="16">
        <v>38</v>
      </c>
      <c r="D26" s="16">
        <v>32</v>
      </c>
      <c r="E26" s="16">
        <v>27</v>
      </c>
      <c r="F26" s="16" t="s">
        <v>23</v>
      </c>
      <c r="G26" s="16" t="s">
        <v>23</v>
      </c>
      <c r="H26" s="16" t="s">
        <v>23</v>
      </c>
      <c r="I26" s="16">
        <v>673</v>
      </c>
      <c r="J26" s="16">
        <v>633</v>
      </c>
      <c r="K26" s="16">
        <v>646</v>
      </c>
      <c r="L26" s="16">
        <v>628</v>
      </c>
      <c r="M26" s="16">
        <v>569</v>
      </c>
      <c r="N26" s="16">
        <v>493</v>
      </c>
      <c r="O26" s="16">
        <v>433</v>
      </c>
      <c r="P26" s="16">
        <v>151.56571</v>
      </c>
      <c r="Q26" s="16">
        <v>153.64404000000002</v>
      </c>
      <c r="R26" s="16">
        <v>188.51501000000002</v>
      </c>
      <c r="S26" s="16">
        <v>182.96823999999998</v>
      </c>
      <c r="T26" s="16" t="s">
        <v>23</v>
      </c>
      <c r="U26" s="16" t="s">
        <v>23</v>
      </c>
      <c r="V26" s="16" t="s">
        <v>23</v>
      </c>
    </row>
    <row r="27" spans="1:22" x14ac:dyDescent="0.2">
      <c r="A27" s="87" t="s">
        <v>80</v>
      </c>
      <c r="B27" s="88">
        <v>38</v>
      </c>
      <c r="C27" s="88">
        <v>21</v>
      </c>
      <c r="D27" s="88">
        <v>17</v>
      </c>
      <c r="E27" s="88">
        <v>19</v>
      </c>
      <c r="F27" s="88" t="s">
        <v>23</v>
      </c>
      <c r="G27" s="88" t="s">
        <v>23</v>
      </c>
      <c r="H27" s="88" t="s">
        <v>23</v>
      </c>
      <c r="I27" s="88">
        <v>335</v>
      </c>
      <c r="J27" s="88">
        <v>323</v>
      </c>
      <c r="K27" s="88">
        <v>325</v>
      </c>
      <c r="L27" s="88">
        <v>326</v>
      </c>
      <c r="M27" s="88">
        <v>331</v>
      </c>
      <c r="N27" s="88">
        <v>344</v>
      </c>
      <c r="O27" s="88">
        <v>358</v>
      </c>
      <c r="P27" s="88">
        <v>7881.6295700000001</v>
      </c>
      <c r="Q27" s="88">
        <v>8695.6217100000013</v>
      </c>
      <c r="R27" s="88">
        <v>8125.2127300000002</v>
      </c>
      <c r="S27" s="88">
        <v>7082.5846600000004</v>
      </c>
      <c r="T27" s="88" t="s">
        <v>23</v>
      </c>
      <c r="U27" s="88" t="s">
        <v>23</v>
      </c>
      <c r="V27" s="88" t="s">
        <v>23</v>
      </c>
    </row>
    <row r="28" spans="1:22" s="84" customFormat="1" x14ac:dyDescent="0.2">
      <c r="A28" s="19"/>
      <c r="B28" s="6"/>
      <c r="C28" s="6"/>
      <c r="D28" s="6"/>
      <c r="E28" s="6"/>
      <c r="F28" s="6"/>
      <c r="G28" s="6"/>
      <c r="H28" s="6"/>
      <c r="I28" s="6"/>
      <c r="J28" s="6"/>
      <c r="K28" s="6" t="s">
        <v>29</v>
      </c>
      <c r="L28" s="6"/>
      <c r="M28" s="6"/>
      <c r="N28" s="6"/>
      <c r="O28" s="6" t="s">
        <v>14</v>
      </c>
      <c r="P28" s="6"/>
      <c r="Q28" s="6"/>
      <c r="R28" s="6"/>
      <c r="S28" s="6"/>
      <c r="T28" s="6"/>
      <c r="U28" s="83"/>
      <c r="V28" s="83"/>
    </row>
    <row r="29" spans="1:22" x14ac:dyDescent="0.2">
      <c r="A29" s="85" t="s">
        <v>81</v>
      </c>
      <c r="B29" s="15" t="s">
        <v>23</v>
      </c>
      <c r="C29" s="15" t="s">
        <v>23</v>
      </c>
      <c r="D29" s="15" t="s">
        <v>23</v>
      </c>
      <c r="E29" s="15" t="s">
        <v>23</v>
      </c>
      <c r="F29" s="15" t="s">
        <v>23</v>
      </c>
      <c r="G29" s="15" t="s">
        <v>23</v>
      </c>
      <c r="H29" s="15" t="s">
        <v>23</v>
      </c>
      <c r="I29" s="15" t="s">
        <v>23</v>
      </c>
      <c r="J29" s="15">
        <v>1</v>
      </c>
      <c r="K29" s="15">
        <v>1</v>
      </c>
      <c r="L29" s="15">
        <v>1</v>
      </c>
      <c r="M29" s="15">
        <v>2</v>
      </c>
      <c r="N29" s="15">
        <v>2</v>
      </c>
      <c r="O29" s="15">
        <v>1</v>
      </c>
      <c r="P29" s="15" t="s">
        <v>23</v>
      </c>
      <c r="Q29" s="15">
        <v>0.28573000000000004</v>
      </c>
      <c r="R29" s="15">
        <v>0.28300999999999998</v>
      </c>
      <c r="S29" s="15" t="s">
        <v>23</v>
      </c>
      <c r="T29" s="15" t="s">
        <v>23</v>
      </c>
      <c r="U29" s="15" t="s">
        <v>23</v>
      </c>
      <c r="V29" s="15" t="s">
        <v>23</v>
      </c>
    </row>
    <row r="30" spans="1:22" x14ac:dyDescent="0.2">
      <c r="A30" s="86" t="s">
        <v>30</v>
      </c>
      <c r="B30" s="16">
        <v>5</v>
      </c>
      <c r="C30" s="16">
        <v>5</v>
      </c>
      <c r="D30" s="16">
        <v>5</v>
      </c>
      <c r="E30" s="16">
        <v>4</v>
      </c>
      <c r="F30" s="16" t="s">
        <v>23</v>
      </c>
      <c r="G30" s="16" t="s">
        <v>23</v>
      </c>
      <c r="H30" s="16" t="s">
        <v>23</v>
      </c>
      <c r="I30" s="16">
        <v>122</v>
      </c>
      <c r="J30" s="16">
        <v>148</v>
      </c>
      <c r="K30" s="16">
        <v>161</v>
      </c>
      <c r="L30" s="16">
        <v>180</v>
      </c>
      <c r="M30" s="16">
        <v>202</v>
      </c>
      <c r="N30" s="16">
        <v>202</v>
      </c>
      <c r="O30" s="16">
        <v>194</v>
      </c>
      <c r="P30" s="16">
        <v>8.9240300000000001</v>
      </c>
      <c r="Q30" s="16">
        <v>11.90127</v>
      </c>
      <c r="R30" s="16">
        <v>12.55565</v>
      </c>
      <c r="S30" s="16">
        <v>14.40469</v>
      </c>
      <c r="T30" s="16" t="s">
        <v>23</v>
      </c>
      <c r="U30" s="16" t="s">
        <v>23</v>
      </c>
      <c r="V30" s="16" t="s">
        <v>23</v>
      </c>
    </row>
    <row r="31" spans="1:22" x14ac:dyDescent="0.2">
      <c r="A31" s="86" t="s">
        <v>31</v>
      </c>
      <c r="B31" s="16">
        <v>5</v>
      </c>
      <c r="C31" s="16">
        <v>6</v>
      </c>
      <c r="D31" s="16">
        <v>6</v>
      </c>
      <c r="E31" s="16">
        <v>4</v>
      </c>
      <c r="F31" s="16" t="s">
        <v>23</v>
      </c>
      <c r="G31" s="16" t="s">
        <v>23</v>
      </c>
      <c r="H31" s="16" t="s">
        <v>23</v>
      </c>
      <c r="I31" s="16">
        <v>49</v>
      </c>
      <c r="J31" s="16">
        <v>67</v>
      </c>
      <c r="K31" s="16">
        <v>31</v>
      </c>
      <c r="L31" s="16">
        <v>28</v>
      </c>
      <c r="M31" s="16">
        <v>51</v>
      </c>
      <c r="N31" s="16">
        <v>58</v>
      </c>
      <c r="O31" s="16">
        <v>60</v>
      </c>
      <c r="P31" s="16">
        <v>338.11151000000001</v>
      </c>
      <c r="Q31" s="16">
        <v>302.24509999999998</v>
      </c>
      <c r="R31" s="16">
        <v>84.962559999999996</v>
      </c>
      <c r="S31" s="16">
        <v>87.993830000000003</v>
      </c>
      <c r="T31" s="16" t="s">
        <v>23</v>
      </c>
      <c r="U31" s="16" t="s">
        <v>23</v>
      </c>
      <c r="V31" s="16" t="s">
        <v>23</v>
      </c>
    </row>
    <row r="32" spans="1:22" x14ac:dyDescent="0.2">
      <c r="A32" s="86" t="s">
        <v>32</v>
      </c>
      <c r="B32" s="16" t="s">
        <v>23</v>
      </c>
      <c r="C32" s="16" t="s">
        <v>23</v>
      </c>
      <c r="D32" s="16" t="s">
        <v>23</v>
      </c>
      <c r="E32" s="16" t="s">
        <v>23</v>
      </c>
      <c r="F32" s="16" t="s">
        <v>23</v>
      </c>
      <c r="G32" s="16" t="s">
        <v>23</v>
      </c>
      <c r="H32" s="16" t="s">
        <v>23</v>
      </c>
      <c r="I32" s="16">
        <v>4914</v>
      </c>
      <c r="J32" s="16">
        <v>4914</v>
      </c>
      <c r="K32" s="16">
        <v>4788</v>
      </c>
      <c r="L32" s="16">
        <v>3824</v>
      </c>
      <c r="M32" s="16">
        <v>3212</v>
      </c>
      <c r="N32" s="16">
        <v>3050</v>
      </c>
      <c r="O32" s="16">
        <v>2970</v>
      </c>
      <c r="P32" s="16" t="s">
        <v>23</v>
      </c>
      <c r="Q32" s="16">
        <v>1984.56575</v>
      </c>
      <c r="R32" s="16">
        <v>2091.79169</v>
      </c>
      <c r="S32" s="16">
        <v>2072.4927699999998</v>
      </c>
      <c r="T32" s="16" t="s">
        <v>23</v>
      </c>
      <c r="U32" s="16" t="s">
        <v>23</v>
      </c>
      <c r="V32" s="16" t="s">
        <v>23</v>
      </c>
    </row>
    <row r="33" spans="1:22" x14ac:dyDescent="0.2">
      <c r="A33" s="86" t="s">
        <v>33</v>
      </c>
      <c r="B33" s="16">
        <v>13</v>
      </c>
      <c r="C33" s="16">
        <v>23</v>
      </c>
      <c r="D33" s="16">
        <v>60</v>
      </c>
      <c r="E33" s="16">
        <v>110</v>
      </c>
      <c r="F33" s="16" t="s">
        <v>23</v>
      </c>
      <c r="G33" s="16" t="s">
        <v>23</v>
      </c>
      <c r="H33" s="16" t="s">
        <v>23</v>
      </c>
      <c r="I33" s="16">
        <v>93</v>
      </c>
      <c r="J33" s="16">
        <v>120</v>
      </c>
      <c r="K33" s="16">
        <v>268</v>
      </c>
      <c r="L33" s="16">
        <v>379</v>
      </c>
      <c r="M33" s="16">
        <v>519</v>
      </c>
      <c r="N33" s="16">
        <v>545</v>
      </c>
      <c r="O33" s="16">
        <v>600</v>
      </c>
      <c r="P33" s="16">
        <v>280.88173999999998</v>
      </c>
      <c r="Q33" s="16">
        <v>251.09923000000001</v>
      </c>
      <c r="R33" s="16">
        <v>284.49543</v>
      </c>
      <c r="S33" s="16">
        <v>255.41960999999998</v>
      </c>
      <c r="T33" s="16" t="s">
        <v>23</v>
      </c>
      <c r="U33" s="16" t="s">
        <v>23</v>
      </c>
      <c r="V33" s="16" t="s">
        <v>23</v>
      </c>
    </row>
    <row r="34" spans="1:22" x14ac:dyDescent="0.2">
      <c r="A34" s="86" t="s">
        <v>35</v>
      </c>
      <c r="B34" s="16">
        <v>10</v>
      </c>
      <c r="C34" s="16">
        <v>14</v>
      </c>
      <c r="D34" s="16">
        <v>14</v>
      </c>
      <c r="E34" s="16">
        <v>13</v>
      </c>
      <c r="F34" s="16" t="s">
        <v>23</v>
      </c>
      <c r="G34" s="16" t="s">
        <v>23</v>
      </c>
      <c r="H34" s="16" t="s">
        <v>23</v>
      </c>
      <c r="I34" s="16">
        <v>107</v>
      </c>
      <c r="J34" s="16">
        <v>158</v>
      </c>
      <c r="K34" s="16">
        <v>186</v>
      </c>
      <c r="L34" s="16">
        <v>201</v>
      </c>
      <c r="M34" s="16">
        <v>183</v>
      </c>
      <c r="N34" s="16">
        <v>284</v>
      </c>
      <c r="O34" s="16">
        <v>101</v>
      </c>
      <c r="P34" s="16">
        <v>54.284239999999997</v>
      </c>
      <c r="Q34" s="16">
        <v>44.042989999999996</v>
      </c>
      <c r="R34" s="16">
        <v>53.605890000000002</v>
      </c>
      <c r="S34" s="16">
        <v>59.886309999999995</v>
      </c>
      <c r="T34" s="16" t="s">
        <v>23</v>
      </c>
      <c r="U34" s="16" t="s">
        <v>23</v>
      </c>
      <c r="V34" s="16" t="s">
        <v>23</v>
      </c>
    </row>
    <row r="35" spans="1:22" x14ac:dyDescent="0.2">
      <c r="A35" s="86" t="s">
        <v>36</v>
      </c>
      <c r="B35" s="16">
        <v>24</v>
      </c>
      <c r="C35" s="16">
        <v>24</v>
      </c>
      <c r="D35" s="16">
        <v>28</v>
      </c>
      <c r="E35" s="16">
        <v>26</v>
      </c>
      <c r="F35" s="16" t="s">
        <v>23</v>
      </c>
      <c r="G35" s="16" t="s">
        <v>23</v>
      </c>
      <c r="H35" s="16" t="s">
        <v>23</v>
      </c>
      <c r="I35" s="16" t="s">
        <v>23</v>
      </c>
      <c r="J35" s="16">
        <v>48</v>
      </c>
      <c r="K35" s="16">
        <v>48</v>
      </c>
      <c r="L35" s="16">
        <v>47</v>
      </c>
      <c r="M35" s="16">
        <v>47</v>
      </c>
      <c r="N35" s="16">
        <v>47</v>
      </c>
      <c r="O35" s="16">
        <v>51</v>
      </c>
      <c r="P35" s="16">
        <v>1.7618699999999998</v>
      </c>
      <c r="Q35" s="16">
        <v>1.6229</v>
      </c>
      <c r="R35" s="16">
        <v>1.5730200000000001</v>
      </c>
      <c r="S35" s="16">
        <v>1.4773000000000001</v>
      </c>
      <c r="T35" s="16" t="s">
        <v>23</v>
      </c>
      <c r="U35" s="16" t="s">
        <v>23</v>
      </c>
      <c r="V35" s="16" t="s">
        <v>23</v>
      </c>
    </row>
    <row r="36" spans="1:22" x14ac:dyDescent="0.2">
      <c r="A36" s="86" t="s">
        <v>82</v>
      </c>
      <c r="B36" s="16">
        <v>9</v>
      </c>
      <c r="C36" s="16">
        <v>11</v>
      </c>
      <c r="D36" s="16">
        <v>10</v>
      </c>
      <c r="E36" s="16">
        <v>56</v>
      </c>
      <c r="F36" s="16" t="s">
        <v>23</v>
      </c>
      <c r="G36" s="16" t="s">
        <v>23</v>
      </c>
      <c r="H36" s="16" t="s">
        <v>23</v>
      </c>
      <c r="I36" s="16">
        <v>58</v>
      </c>
      <c r="J36" s="16">
        <v>63</v>
      </c>
      <c r="K36" s="16">
        <v>72</v>
      </c>
      <c r="L36" s="16">
        <v>56</v>
      </c>
      <c r="M36" s="16">
        <v>57</v>
      </c>
      <c r="N36" s="16">
        <v>38</v>
      </c>
      <c r="O36" s="16">
        <v>28</v>
      </c>
      <c r="P36" s="16">
        <v>10.54575</v>
      </c>
      <c r="Q36" s="16">
        <v>9.7068700000000003</v>
      </c>
      <c r="R36" s="16">
        <v>8.8299300000000009</v>
      </c>
      <c r="S36" s="16">
        <v>7.9625600000000007</v>
      </c>
      <c r="T36" s="16" t="s">
        <v>23</v>
      </c>
      <c r="U36" s="16" t="s">
        <v>23</v>
      </c>
      <c r="V36" s="16" t="s">
        <v>23</v>
      </c>
    </row>
    <row r="37" spans="1:22" x14ac:dyDescent="0.2">
      <c r="A37" s="86" t="s">
        <v>37</v>
      </c>
      <c r="B37" s="16">
        <v>2809</v>
      </c>
      <c r="C37" s="16">
        <v>2449</v>
      </c>
      <c r="D37" s="16">
        <v>2630</v>
      </c>
      <c r="E37" s="16">
        <v>2880</v>
      </c>
      <c r="F37" s="16" t="s">
        <v>23</v>
      </c>
      <c r="G37" s="16" t="s">
        <v>23</v>
      </c>
      <c r="H37" s="16" t="s">
        <v>23</v>
      </c>
      <c r="I37" s="16">
        <v>24839</v>
      </c>
      <c r="J37" s="16">
        <v>22463</v>
      </c>
      <c r="K37" s="16">
        <v>22172</v>
      </c>
      <c r="L37" s="16">
        <v>22785</v>
      </c>
      <c r="M37" s="16">
        <v>25334</v>
      </c>
      <c r="N37" s="16" t="s">
        <v>23</v>
      </c>
      <c r="O37" s="16" t="s">
        <v>23</v>
      </c>
      <c r="P37" s="16">
        <v>12874.673359999999</v>
      </c>
      <c r="Q37" s="16">
        <v>27311.501949999998</v>
      </c>
      <c r="R37" s="16">
        <v>27309.80154</v>
      </c>
      <c r="S37" s="16">
        <v>28044.384329999997</v>
      </c>
      <c r="T37" s="16" t="s">
        <v>23</v>
      </c>
      <c r="U37" s="16" t="s">
        <v>23</v>
      </c>
      <c r="V37" s="16" t="s">
        <v>23</v>
      </c>
    </row>
    <row r="38" spans="1:22" x14ac:dyDescent="0.2">
      <c r="A38" s="86" t="s">
        <v>83</v>
      </c>
      <c r="B38" s="16" t="s">
        <v>23</v>
      </c>
      <c r="C38" s="16" t="s">
        <v>23</v>
      </c>
      <c r="D38" s="16">
        <v>2</v>
      </c>
      <c r="E38" s="16">
        <v>1</v>
      </c>
      <c r="F38" s="16" t="s">
        <v>23</v>
      </c>
      <c r="G38" s="16" t="s">
        <v>23</v>
      </c>
      <c r="H38" s="16" t="s">
        <v>23</v>
      </c>
      <c r="I38" s="16" t="s">
        <v>23</v>
      </c>
      <c r="J38" s="16" t="s">
        <v>23</v>
      </c>
      <c r="K38" s="16" t="s">
        <v>23</v>
      </c>
      <c r="L38" s="16" t="s">
        <v>23</v>
      </c>
      <c r="M38" s="16" t="s">
        <v>23</v>
      </c>
      <c r="N38" s="16" t="s">
        <v>23</v>
      </c>
      <c r="O38" s="16" t="s">
        <v>23</v>
      </c>
      <c r="P38" s="16" t="s">
        <v>23</v>
      </c>
      <c r="Q38" s="16" t="s">
        <v>23</v>
      </c>
      <c r="R38" s="16">
        <v>2.8820300000000003</v>
      </c>
      <c r="S38" s="16">
        <v>0.61258000000000001</v>
      </c>
      <c r="T38" s="16" t="s">
        <v>23</v>
      </c>
      <c r="U38" s="16" t="s">
        <v>23</v>
      </c>
      <c r="V38" s="16" t="s">
        <v>23</v>
      </c>
    </row>
    <row r="39" spans="1:22" x14ac:dyDescent="0.2">
      <c r="A39" s="86" t="s">
        <v>38</v>
      </c>
      <c r="B39" s="16">
        <v>11</v>
      </c>
      <c r="C39" s="16">
        <v>11</v>
      </c>
      <c r="D39" s="16">
        <v>11</v>
      </c>
      <c r="E39" s="16">
        <v>14</v>
      </c>
      <c r="F39" s="16" t="s">
        <v>23</v>
      </c>
      <c r="G39" s="16" t="s">
        <v>23</v>
      </c>
      <c r="H39" s="16" t="s">
        <v>23</v>
      </c>
      <c r="I39" s="16">
        <v>157</v>
      </c>
      <c r="J39" s="16">
        <v>151</v>
      </c>
      <c r="K39" s="16">
        <v>148</v>
      </c>
      <c r="L39" s="16">
        <v>148</v>
      </c>
      <c r="M39" s="16">
        <v>149</v>
      </c>
      <c r="N39" s="16">
        <v>148</v>
      </c>
      <c r="O39" s="16" t="s">
        <v>23</v>
      </c>
      <c r="P39" s="16">
        <v>37.350389999999997</v>
      </c>
      <c r="Q39" s="16">
        <v>40.435929999999999</v>
      </c>
      <c r="R39" s="16">
        <v>51.178739999999998</v>
      </c>
      <c r="S39" s="16">
        <v>4.1441300000000005</v>
      </c>
      <c r="T39" s="16" t="s">
        <v>23</v>
      </c>
      <c r="U39" s="16" t="s">
        <v>23</v>
      </c>
      <c r="V39" s="16" t="s">
        <v>23</v>
      </c>
    </row>
    <row r="40" spans="1:22" x14ac:dyDescent="0.2">
      <c r="A40" s="86" t="s">
        <v>39</v>
      </c>
      <c r="B40" s="16" t="s">
        <v>23</v>
      </c>
      <c r="C40" s="16">
        <v>632</v>
      </c>
      <c r="D40" s="16" t="s">
        <v>23</v>
      </c>
      <c r="E40" s="16" t="s">
        <v>23</v>
      </c>
      <c r="F40" s="16" t="s">
        <v>23</v>
      </c>
      <c r="G40" s="16" t="s">
        <v>23</v>
      </c>
      <c r="H40" s="16" t="s">
        <v>23</v>
      </c>
      <c r="I40" s="16">
        <v>3957</v>
      </c>
      <c r="J40" s="16">
        <v>4485</v>
      </c>
      <c r="K40" s="16">
        <v>4165</v>
      </c>
      <c r="L40" s="16">
        <v>4417</v>
      </c>
      <c r="M40" s="16">
        <v>4551</v>
      </c>
      <c r="N40" s="16">
        <v>5463</v>
      </c>
      <c r="O40" s="16">
        <v>5525</v>
      </c>
      <c r="P40" s="16" t="s">
        <v>23</v>
      </c>
      <c r="Q40" s="16" t="s">
        <v>23</v>
      </c>
      <c r="R40" s="16" t="s">
        <v>23</v>
      </c>
      <c r="S40" s="16" t="s">
        <v>23</v>
      </c>
      <c r="T40" s="16" t="s">
        <v>23</v>
      </c>
      <c r="U40" s="16" t="s">
        <v>23</v>
      </c>
      <c r="V40" s="16" t="s">
        <v>23</v>
      </c>
    </row>
    <row r="41" spans="1:22" x14ac:dyDescent="0.2">
      <c r="A41" s="86" t="s">
        <v>40</v>
      </c>
      <c r="B41" s="16">
        <v>3784</v>
      </c>
      <c r="C41" s="16">
        <v>3650</v>
      </c>
      <c r="D41" s="16">
        <v>3702</v>
      </c>
      <c r="E41" s="16">
        <v>4050</v>
      </c>
      <c r="F41" s="16" t="s">
        <v>23</v>
      </c>
      <c r="G41" s="16" t="s">
        <v>23</v>
      </c>
      <c r="H41" s="16" t="s">
        <v>23</v>
      </c>
      <c r="I41" s="16">
        <v>22480</v>
      </c>
      <c r="J41" s="16">
        <v>21095</v>
      </c>
      <c r="K41" s="16">
        <v>20270</v>
      </c>
      <c r="L41" s="16">
        <v>21700</v>
      </c>
      <c r="M41" s="16">
        <v>25040</v>
      </c>
      <c r="N41" s="16">
        <v>27133</v>
      </c>
      <c r="O41" s="16">
        <v>29039</v>
      </c>
      <c r="P41" s="16">
        <v>100.47223</v>
      </c>
      <c r="Q41" s="16">
        <v>94.110350000000011</v>
      </c>
      <c r="R41" s="16">
        <v>118.93704</v>
      </c>
      <c r="S41" s="16">
        <v>131.13139000000001</v>
      </c>
      <c r="T41" s="16" t="s">
        <v>23</v>
      </c>
      <c r="U41" s="16" t="s">
        <v>23</v>
      </c>
      <c r="V41" s="16" t="s">
        <v>23</v>
      </c>
    </row>
    <row r="42" spans="1:22" x14ac:dyDescent="0.2">
      <c r="A42" s="86" t="s">
        <v>41</v>
      </c>
      <c r="B42" s="16">
        <v>127</v>
      </c>
      <c r="C42" s="16">
        <v>134</v>
      </c>
      <c r="D42" s="16">
        <v>122</v>
      </c>
      <c r="E42" s="16">
        <v>104</v>
      </c>
      <c r="F42" s="16" t="s">
        <v>23</v>
      </c>
      <c r="G42" s="16" t="s">
        <v>23</v>
      </c>
      <c r="H42" s="16" t="s">
        <v>23</v>
      </c>
      <c r="I42" s="16">
        <v>1062</v>
      </c>
      <c r="J42" s="16">
        <v>1172</v>
      </c>
      <c r="K42" s="16">
        <v>1452</v>
      </c>
      <c r="L42" s="16">
        <v>1539</v>
      </c>
      <c r="M42" s="16">
        <v>1650</v>
      </c>
      <c r="N42" s="16">
        <v>1731</v>
      </c>
      <c r="O42" s="16">
        <v>1666</v>
      </c>
      <c r="P42" s="16">
        <v>170.65207999999998</v>
      </c>
      <c r="Q42" s="16">
        <v>163.25216</v>
      </c>
      <c r="R42" s="16">
        <v>185.87054000000001</v>
      </c>
      <c r="S42" s="16">
        <v>170.91289</v>
      </c>
      <c r="T42" s="16" t="s">
        <v>23</v>
      </c>
      <c r="U42" s="16" t="s">
        <v>23</v>
      </c>
      <c r="V42" s="16" t="s">
        <v>23</v>
      </c>
    </row>
    <row r="43" spans="1:22" x14ac:dyDescent="0.2">
      <c r="A43" s="86" t="s">
        <v>84</v>
      </c>
      <c r="B43" s="16" t="s">
        <v>23</v>
      </c>
      <c r="C43" s="16" t="s">
        <v>23</v>
      </c>
      <c r="D43" s="16">
        <v>76</v>
      </c>
      <c r="E43" s="16">
        <v>78</v>
      </c>
      <c r="F43" s="16" t="s">
        <v>23</v>
      </c>
      <c r="G43" s="16" t="s">
        <v>23</v>
      </c>
      <c r="H43" s="16" t="s">
        <v>23</v>
      </c>
      <c r="I43" s="16" t="s">
        <v>23</v>
      </c>
      <c r="J43" s="16" t="s">
        <v>23</v>
      </c>
      <c r="K43" s="16" t="s">
        <v>23</v>
      </c>
      <c r="L43" s="16" t="s">
        <v>23</v>
      </c>
      <c r="M43" s="16">
        <v>459</v>
      </c>
      <c r="N43" s="16">
        <v>455</v>
      </c>
      <c r="O43" s="16">
        <v>467</v>
      </c>
      <c r="P43" s="16" t="s">
        <v>23</v>
      </c>
      <c r="Q43" s="16" t="s">
        <v>23</v>
      </c>
      <c r="R43" s="16" t="s">
        <v>23</v>
      </c>
      <c r="S43" s="16">
        <v>59.171129999999998</v>
      </c>
      <c r="T43" s="16" t="s">
        <v>23</v>
      </c>
      <c r="U43" s="16" t="s">
        <v>23</v>
      </c>
      <c r="V43" s="16" t="s">
        <v>23</v>
      </c>
    </row>
    <row r="44" spans="1:22" x14ac:dyDescent="0.2">
      <c r="A44" s="86" t="s">
        <v>42</v>
      </c>
      <c r="B44" s="16">
        <v>20</v>
      </c>
      <c r="C44" s="16">
        <v>20</v>
      </c>
      <c r="D44" s="16">
        <v>19</v>
      </c>
      <c r="E44" s="16">
        <v>22</v>
      </c>
      <c r="F44" s="16" t="s">
        <v>23</v>
      </c>
      <c r="G44" s="16" t="s">
        <v>23</v>
      </c>
      <c r="H44" s="16" t="s">
        <v>23</v>
      </c>
      <c r="I44" s="16">
        <v>80</v>
      </c>
      <c r="J44" s="16">
        <v>70</v>
      </c>
      <c r="K44" s="16">
        <v>60</v>
      </c>
      <c r="L44" s="16">
        <v>49</v>
      </c>
      <c r="M44" s="16">
        <v>50</v>
      </c>
      <c r="N44" s="16">
        <v>84</v>
      </c>
      <c r="O44" s="16" t="s">
        <v>23</v>
      </c>
      <c r="P44" s="16">
        <v>17.69894</v>
      </c>
      <c r="Q44" s="16">
        <v>18.770889999999998</v>
      </c>
      <c r="R44" s="16">
        <v>16.790610000000001</v>
      </c>
      <c r="S44" s="16">
        <v>19.231459999999998</v>
      </c>
      <c r="T44" s="16" t="s">
        <v>23</v>
      </c>
      <c r="U44" s="16" t="s">
        <v>23</v>
      </c>
      <c r="V44" s="16" t="s">
        <v>23</v>
      </c>
    </row>
    <row r="45" spans="1:22" x14ac:dyDescent="0.2">
      <c r="A45" s="86" t="s">
        <v>43</v>
      </c>
      <c r="B45" s="16" t="s">
        <v>23</v>
      </c>
      <c r="C45" s="16">
        <v>1366</v>
      </c>
      <c r="D45" s="16">
        <v>1651</v>
      </c>
      <c r="E45" s="16" t="s">
        <v>23</v>
      </c>
      <c r="F45" s="16" t="s">
        <v>23</v>
      </c>
      <c r="G45" s="16" t="s">
        <v>23</v>
      </c>
      <c r="H45" s="16" t="s">
        <v>23</v>
      </c>
      <c r="I45" s="16">
        <v>17256</v>
      </c>
      <c r="J45" s="16">
        <v>18419</v>
      </c>
      <c r="K45" s="16">
        <v>19490</v>
      </c>
      <c r="L45" s="16">
        <v>21486</v>
      </c>
      <c r="M45" s="16">
        <v>17835</v>
      </c>
      <c r="N45" s="16" t="s">
        <v>23</v>
      </c>
      <c r="O45" s="16">
        <v>16205</v>
      </c>
      <c r="P45" s="16" t="s">
        <v>23</v>
      </c>
      <c r="Q45" s="16" t="s">
        <v>23</v>
      </c>
      <c r="R45" s="16" t="s">
        <v>23</v>
      </c>
      <c r="S45" s="16" t="s">
        <v>23</v>
      </c>
      <c r="T45" s="16" t="s">
        <v>23</v>
      </c>
      <c r="U45" s="16" t="s">
        <v>23</v>
      </c>
      <c r="V45" s="16" t="s">
        <v>23</v>
      </c>
    </row>
    <row r="46" spans="1:22" x14ac:dyDescent="0.2">
      <c r="A46" s="86" t="s">
        <v>44</v>
      </c>
      <c r="B46" s="16">
        <v>2524</v>
      </c>
      <c r="C46" s="16">
        <v>2408</v>
      </c>
      <c r="D46" s="16">
        <v>2366</v>
      </c>
      <c r="E46" s="16">
        <v>2370</v>
      </c>
      <c r="F46" s="16" t="s">
        <v>23</v>
      </c>
      <c r="G46" s="16" t="s">
        <v>23</v>
      </c>
      <c r="H46" s="16" t="s">
        <v>23</v>
      </c>
      <c r="I46" s="16">
        <v>29566</v>
      </c>
      <c r="J46" s="16">
        <v>29243</v>
      </c>
      <c r="K46" s="16">
        <v>27839</v>
      </c>
      <c r="L46" s="16">
        <v>26684</v>
      </c>
      <c r="M46" s="16">
        <v>26251</v>
      </c>
      <c r="N46" s="16">
        <v>25674</v>
      </c>
      <c r="O46" s="16">
        <v>30550</v>
      </c>
      <c r="P46" s="16">
        <v>8362.027900000001</v>
      </c>
      <c r="Q46" s="16">
        <v>8090.4422199999999</v>
      </c>
      <c r="R46" s="16">
        <v>8275.2404200000001</v>
      </c>
      <c r="S46" s="16">
        <v>8321.7017899999992</v>
      </c>
      <c r="T46" s="16" t="s">
        <v>23</v>
      </c>
      <c r="U46" s="16" t="s">
        <v>23</v>
      </c>
      <c r="V46" s="16" t="s">
        <v>23</v>
      </c>
    </row>
    <row r="47" spans="1:22" x14ac:dyDescent="0.2">
      <c r="A47" s="86" t="s">
        <v>45</v>
      </c>
      <c r="B47" s="16">
        <v>27</v>
      </c>
      <c r="C47" s="16">
        <v>26</v>
      </c>
      <c r="D47" s="16">
        <v>24</v>
      </c>
      <c r="E47" s="16">
        <v>23</v>
      </c>
      <c r="F47" s="16" t="s">
        <v>23</v>
      </c>
      <c r="G47" s="16" t="s">
        <v>23</v>
      </c>
      <c r="H47" s="16" t="s">
        <v>23</v>
      </c>
      <c r="I47" s="16">
        <v>103</v>
      </c>
      <c r="J47" s="16">
        <v>113</v>
      </c>
      <c r="K47" s="16">
        <v>123</v>
      </c>
      <c r="L47" s="16">
        <v>113</v>
      </c>
      <c r="M47" s="16">
        <v>115</v>
      </c>
      <c r="N47" s="16">
        <v>120</v>
      </c>
      <c r="O47" s="16">
        <v>256</v>
      </c>
      <c r="P47" s="16">
        <v>6.8959599999999996</v>
      </c>
      <c r="Q47" s="16">
        <v>7.1447099999999999</v>
      </c>
      <c r="R47" s="16">
        <v>7.65672</v>
      </c>
      <c r="S47" s="16">
        <v>8.5387700000000013</v>
      </c>
      <c r="T47" s="16" t="s">
        <v>23</v>
      </c>
      <c r="U47" s="16" t="s">
        <v>23</v>
      </c>
      <c r="V47" s="16" t="s">
        <v>23</v>
      </c>
    </row>
    <row r="48" spans="1:22" x14ac:dyDescent="0.2">
      <c r="A48" s="86" t="s">
        <v>46</v>
      </c>
      <c r="B48" s="16">
        <v>1</v>
      </c>
      <c r="C48" s="16">
        <v>2</v>
      </c>
      <c r="D48" s="16">
        <v>3</v>
      </c>
      <c r="E48" s="16">
        <v>6</v>
      </c>
      <c r="F48" s="16" t="s">
        <v>23</v>
      </c>
      <c r="G48" s="16" t="s">
        <v>23</v>
      </c>
      <c r="H48" s="16" t="s">
        <v>23</v>
      </c>
      <c r="I48" s="16">
        <v>1</v>
      </c>
      <c r="J48" s="16">
        <v>2</v>
      </c>
      <c r="K48" s="16">
        <v>3</v>
      </c>
      <c r="L48" s="16">
        <v>5</v>
      </c>
      <c r="M48" s="16">
        <v>8</v>
      </c>
      <c r="N48" s="16">
        <v>14</v>
      </c>
      <c r="O48" s="16">
        <v>22</v>
      </c>
      <c r="P48" s="16" t="s">
        <v>23</v>
      </c>
      <c r="Q48" s="16">
        <v>9.5E-4</v>
      </c>
      <c r="R48" s="16">
        <v>6.5640000000000004E-2</v>
      </c>
      <c r="S48" s="16">
        <v>0.27123000000000003</v>
      </c>
      <c r="T48" s="16" t="s">
        <v>23</v>
      </c>
      <c r="U48" s="16" t="s">
        <v>23</v>
      </c>
      <c r="V48" s="16" t="s">
        <v>23</v>
      </c>
    </row>
    <row r="49" spans="1:22" x14ac:dyDescent="0.2">
      <c r="A49" s="86" t="s">
        <v>47</v>
      </c>
      <c r="B49" s="16">
        <v>393</v>
      </c>
      <c r="C49" s="16" t="s">
        <v>23</v>
      </c>
      <c r="D49" s="16">
        <v>351</v>
      </c>
      <c r="E49" s="16" t="s">
        <v>23</v>
      </c>
      <c r="F49" s="16" t="s">
        <v>23</v>
      </c>
      <c r="G49" s="16" t="s">
        <v>23</v>
      </c>
      <c r="H49" s="16" t="s">
        <v>23</v>
      </c>
      <c r="I49" s="16">
        <v>788</v>
      </c>
      <c r="J49" s="16">
        <v>812</v>
      </c>
      <c r="K49" s="16">
        <v>944</v>
      </c>
      <c r="L49" s="16">
        <v>1104</v>
      </c>
      <c r="M49" s="16">
        <v>1151</v>
      </c>
      <c r="N49" s="16">
        <v>1268</v>
      </c>
      <c r="O49" s="16">
        <v>1342</v>
      </c>
      <c r="P49" s="16">
        <v>222.28504000000001</v>
      </c>
      <c r="Q49" s="16" t="s">
        <v>23</v>
      </c>
      <c r="R49" s="16">
        <v>279.50596999999999</v>
      </c>
      <c r="S49" s="16" t="s">
        <v>23</v>
      </c>
      <c r="T49" s="16" t="s">
        <v>23</v>
      </c>
      <c r="U49" s="16" t="s">
        <v>23</v>
      </c>
      <c r="V49" s="16" t="s">
        <v>23</v>
      </c>
    </row>
    <row r="50" spans="1:22" x14ac:dyDescent="0.2">
      <c r="A50" s="86" t="s">
        <v>85</v>
      </c>
      <c r="B50" s="16" t="s">
        <v>23</v>
      </c>
      <c r="C50" s="16">
        <v>1</v>
      </c>
      <c r="D50" s="16">
        <v>3</v>
      </c>
      <c r="E50" s="16">
        <v>18</v>
      </c>
      <c r="F50" s="16" t="s">
        <v>23</v>
      </c>
      <c r="G50" s="16" t="s">
        <v>23</v>
      </c>
      <c r="H50" s="16" t="s">
        <v>23</v>
      </c>
      <c r="I50" s="16">
        <v>12</v>
      </c>
      <c r="J50" s="16">
        <v>12</v>
      </c>
      <c r="K50" s="16">
        <v>13</v>
      </c>
      <c r="L50" s="16">
        <v>18</v>
      </c>
      <c r="M50" s="16">
        <v>18</v>
      </c>
      <c r="N50" s="16">
        <v>22</v>
      </c>
      <c r="O50" s="16">
        <v>23</v>
      </c>
      <c r="P50" s="16" t="s">
        <v>23</v>
      </c>
      <c r="Q50" s="16">
        <v>1.39605</v>
      </c>
      <c r="R50" s="16">
        <v>2.02901</v>
      </c>
      <c r="S50" s="16">
        <v>2.9026100000000001</v>
      </c>
      <c r="T50" s="16" t="s">
        <v>23</v>
      </c>
      <c r="U50" s="16" t="s">
        <v>23</v>
      </c>
      <c r="V50" s="16" t="s">
        <v>23</v>
      </c>
    </row>
    <row r="51" spans="1:22" x14ac:dyDescent="0.2">
      <c r="A51" s="86" t="s">
        <v>48</v>
      </c>
      <c r="B51" s="16" t="s">
        <v>23</v>
      </c>
      <c r="C51" s="16" t="s">
        <v>23</v>
      </c>
      <c r="D51" s="16" t="s">
        <v>23</v>
      </c>
      <c r="E51" s="16" t="s">
        <v>23</v>
      </c>
      <c r="F51" s="16" t="s">
        <v>23</v>
      </c>
      <c r="G51" s="16" t="s">
        <v>23</v>
      </c>
      <c r="H51" s="16" t="s">
        <v>23</v>
      </c>
      <c r="I51" s="16">
        <v>5062</v>
      </c>
      <c r="J51" s="16">
        <v>5627</v>
      </c>
      <c r="K51" s="16">
        <v>6006</v>
      </c>
      <c r="L51" s="16">
        <v>7086</v>
      </c>
      <c r="M51" s="16">
        <v>7789</v>
      </c>
      <c r="N51" s="16">
        <v>8079</v>
      </c>
      <c r="O51" s="16">
        <v>7691</v>
      </c>
      <c r="P51" s="16" t="s">
        <v>23</v>
      </c>
      <c r="Q51" s="16" t="s">
        <v>23</v>
      </c>
      <c r="R51" s="16" t="s">
        <v>23</v>
      </c>
      <c r="S51" s="16" t="s">
        <v>23</v>
      </c>
      <c r="T51" s="16" t="s">
        <v>23</v>
      </c>
      <c r="U51" s="16" t="s">
        <v>23</v>
      </c>
      <c r="V51" s="16" t="s">
        <v>23</v>
      </c>
    </row>
    <row r="52" spans="1:22" x14ac:dyDescent="0.2">
      <c r="A52" s="86" t="s">
        <v>73</v>
      </c>
      <c r="B52" s="16">
        <v>138</v>
      </c>
      <c r="C52" s="16">
        <v>137</v>
      </c>
      <c r="D52" s="16">
        <v>157</v>
      </c>
      <c r="E52" s="16">
        <v>134</v>
      </c>
      <c r="F52" s="16" t="s">
        <v>23</v>
      </c>
      <c r="G52" s="16" t="s">
        <v>23</v>
      </c>
      <c r="H52" s="16" t="s">
        <v>23</v>
      </c>
      <c r="I52" s="16">
        <v>1154</v>
      </c>
      <c r="J52" s="16">
        <v>1211</v>
      </c>
      <c r="K52" s="16">
        <v>1384</v>
      </c>
      <c r="L52" s="16">
        <v>1569</v>
      </c>
      <c r="M52" s="16">
        <v>1669</v>
      </c>
      <c r="N52" s="16">
        <v>1719</v>
      </c>
      <c r="O52" s="16">
        <v>1911</v>
      </c>
      <c r="P52" s="16">
        <v>147.05376000000001</v>
      </c>
      <c r="Q52" s="16">
        <v>144.58360999999999</v>
      </c>
      <c r="R52" s="16">
        <v>177.79436999999999</v>
      </c>
      <c r="S52" s="16">
        <v>169.63901999999999</v>
      </c>
      <c r="T52" s="16" t="s">
        <v>23</v>
      </c>
      <c r="U52" s="16" t="s">
        <v>23</v>
      </c>
      <c r="V52" s="16" t="s">
        <v>23</v>
      </c>
    </row>
    <row r="53" spans="1:22" x14ac:dyDescent="0.2">
      <c r="A53" s="86" t="s">
        <v>86</v>
      </c>
      <c r="B53" s="16" t="s">
        <v>23</v>
      </c>
      <c r="C53" s="16" t="s">
        <v>23</v>
      </c>
      <c r="D53" s="16" t="s">
        <v>23</v>
      </c>
      <c r="E53" s="16">
        <v>1</v>
      </c>
      <c r="F53" s="16" t="s">
        <v>23</v>
      </c>
      <c r="G53" s="16" t="s">
        <v>23</v>
      </c>
      <c r="H53" s="16" t="s">
        <v>23</v>
      </c>
      <c r="I53" s="16" t="s">
        <v>23</v>
      </c>
      <c r="J53" s="16" t="s">
        <v>23</v>
      </c>
      <c r="K53" s="16" t="s">
        <v>23</v>
      </c>
      <c r="L53" s="16" t="s">
        <v>23</v>
      </c>
      <c r="M53" s="16">
        <v>29</v>
      </c>
      <c r="N53" s="16">
        <v>33</v>
      </c>
      <c r="O53" s="16">
        <v>45</v>
      </c>
      <c r="P53" s="16" t="s">
        <v>23</v>
      </c>
      <c r="Q53" s="16" t="s">
        <v>23</v>
      </c>
      <c r="R53" s="16" t="s">
        <v>23</v>
      </c>
      <c r="S53" s="16">
        <v>3.29535</v>
      </c>
      <c r="T53" s="16" t="s">
        <v>23</v>
      </c>
      <c r="U53" s="16" t="s">
        <v>23</v>
      </c>
      <c r="V53" s="16" t="s">
        <v>23</v>
      </c>
    </row>
    <row r="54" spans="1:22" x14ac:dyDescent="0.2">
      <c r="A54" s="86" t="s">
        <v>87</v>
      </c>
      <c r="B54" s="16">
        <v>3</v>
      </c>
      <c r="C54" s="16">
        <v>5</v>
      </c>
      <c r="D54" s="16">
        <v>5</v>
      </c>
      <c r="E54" s="16">
        <v>6</v>
      </c>
      <c r="F54" s="16" t="s">
        <v>23</v>
      </c>
      <c r="G54" s="16" t="s">
        <v>23</v>
      </c>
      <c r="H54" s="16" t="s">
        <v>23</v>
      </c>
      <c r="I54" s="16">
        <v>7</v>
      </c>
      <c r="J54" s="16">
        <v>8</v>
      </c>
      <c r="K54" s="16">
        <v>6</v>
      </c>
      <c r="L54" s="16">
        <v>7</v>
      </c>
      <c r="M54" s="16">
        <v>7</v>
      </c>
      <c r="N54" s="16">
        <v>6</v>
      </c>
      <c r="O54" s="16">
        <v>5</v>
      </c>
      <c r="P54" s="16">
        <v>0.11613</v>
      </c>
      <c r="Q54" s="16">
        <v>0.48132999999999998</v>
      </c>
      <c r="R54" s="16">
        <v>0.11810999999999999</v>
      </c>
      <c r="S54" s="16">
        <v>6.0539999999999997E-2</v>
      </c>
      <c r="T54" s="16" t="s">
        <v>23</v>
      </c>
      <c r="U54" s="16" t="s">
        <v>23</v>
      </c>
      <c r="V54" s="16" t="s">
        <v>23</v>
      </c>
    </row>
    <row r="55" spans="1:22" x14ac:dyDescent="0.2">
      <c r="A55" s="86" t="s">
        <v>50</v>
      </c>
      <c r="B55" s="16">
        <v>419</v>
      </c>
      <c r="C55" s="16">
        <v>418</v>
      </c>
      <c r="D55" s="16">
        <v>442</v>
      </c>
      <c r="E55" s="16" t="s">
        <v>23</v>
      </c>
      <c r="F55" s="16" t="s">
        <v>23</v>
      </c>
      <c r="G55" s="16" t="s">
        <v>23</v>
      </c>
      <c r="H55" s="16" t="s">
        <v>23</v>
      </c>
      <c r="I55" s="16">
        <v>1425</v>
      </c>
      <c r="J55" s="16">
        <v>1498</v>
      </c>
      <c r="K55" s="16">
        <v>1550</v>
      </c>
      <c r="L55" s="16">
        <v>1582</v>
      </c>
      <c r="M55" s="16">
        <v>1635</v>
      </c>
      <c r="N55" s="16">
        <v>1522</v>
      </c>
      <c r="O55" s="16">
        <v>1497</v>
      </c>
      <c r="P55" s="16">
        <v>568.27056999999991</v>
      </c>
      <c r="Q55" s="16">
        <v>618.61833000000001</v>
      </c>
      <c r="R55" s="16">
        <v>651.91173000000003</v>
      </c>
      <c r="S55" s="16">
        <v>635.91293999999994</v>
      </c>
      <c r="T55" s="16" t="s">
        <v>23</v>
      </c>
      <c r="U55" s="16" t="s">
        <v>23</v>
      </c>
      <c r="V55" s="16" t="s">
        <v>23</v>
      </c>
    </row>
    <row r="56" spans="1:22" x14ac:dyDescent="0.2">
      <c r="A56" s="86" t="s">
        <v>52</v>
      </c>
      <c r="B56" s="16">
        <v>337</v>
      </c>
      <c r="C56" s="16">
        <v>359</v>
      </c>
      <c r="D56" s="16">
        <v>326</v>
      </c>
      <c r="E56" s="16">
        <v>275</v>
      </c>
      <c r="F56" s="16" t="s">
        <v>23</v>
      </c>
      <c r="G56" s="16" t="s">
        <v>23</v>
      </c>
      <c r="H56" s="16" t="s">
        <v>23</v>
      </c>
      <c r="I56" s="16">
        <v>698</v>
      </c>
      <c r="J56" s="16">
        <v>718</v>
      </c>
      <c r="K56" s="16">
        <v>672</v>
      </c>
      <c r="L56" s="16">
        <v>747</v>
      </c>
      <c r="M56" s="16">
        <v>713</v>
      </c>
      <c r="N56" s="16">
        <v>694</v>
      </c>
      <c r="O56" s="16">
        <v>685</v>
      </c>
      <c r="P56" s="16">
        <v>201.02866</v>
      </c>
      <c r="Q56" s="16">
        <v>192.82363000000001</v>
      </c>
      <c r="R56" s="16">
        <v>219.73064000000002</v>
      </c>
      <c r="S56" s="16">
        <v>228.07576999999998</v>
      </c>
      <c r="T56" s="16" t="s">
        <v>23</v>
      </c>
      <c r="U56" s="16" t="s">
        <v>23</v>
      </c>
      <c r="V56" s="16" t="s">
        <v>23</v>
      </c>
    </row>
    <row r="57" spans="1:22" x14ac:dyDescent="0.2">
      <c r="A57" s="86" t="s">
        <v>59</v>
      </c>
      <c r="B57" s="16">
        <v>41</v>
      </c>
      <c r="C57" s="16">
        <v>84</v>
      </c>
      <c r="D57" s="16">
        <v>135</v>
      </c>
      <c r="E57" s="16" t="s">
        <v>23</v>
      </c>
      <c r="F57" s="16" t="s">
        <v>23</v>
      </c>
      <c r="G57" s="16" t="s">
        <v>23</v>
      </c>
      <c r="H57" s="16" t="s">
        <v>23</v>
      </c>
      <c r="I57" s="16">
        <v>137</v>
      </c>
      <c r="J57" s="16">
        <v>246</v>
      </c>
      <c r="K57" s="16">
        <v>361</v>
      </c>
      <c r="L57" s="16">
        <v>442</v>
      </c>
      <c r="M57" s="16">
        <v>517</v>
      </c>
      <c r="N57" s="16" t="s">
        <v>23</v>
      </c>
      <c r="O57" s="16">
        <v>566</v>
      </c>
      <c r="P57" s="16">
        <v>165.24134000000001</v>
      </c>
      <c r="Q57" s="16">
        <v>153.30664000000002</v>
      </c>
      <c r="R57" s="16">
        <v>192.09732</v>
      </c>
      <c r="S57" s="16" t="s">
        <v>23</v>
      </c>
      <c r="T57" s="16" t="s">
        <v>23</v>
      </c>
      <c r="U57" s="16" t="s">
        <v>23</v>
      </c>
      <c r="V57" s="16" t="s">
        <v>23</v>
      </c>
    </row>
    <row r="58" spans="1:22" x14ac:dyDescent="0.2">
      <c r="A58" s="87" t="s">
        <v>54</v>
      </c>
      <c r="B58" s="88">
        <v>264</v>
      </c>
      <c r="C58" s="88">
        <v>253</v>
      </c>
      <c r="D58" s="88">
        <v>274</v>
      </c>
      <c r="E58" s="88">
        <v>269</v>
      </c>
      <c r="F58" s="88" t="s">
        <v>23</v>
      </c>
      <c r="G58" s="88" t="s">
        <v>23</v>
      </c>
      <c r="H58" s="88" t="s">
        <v>23</v>
      </c>
      <c r="I58" s="88">
        <v>3657</v>
      </c>
      <c r="J58" s="88">
        <v>3635</v>
      </c>
      <c r="K58" s="88">
        <v>3623</v>
      </c>
      <c r="L58" s="88">
        <v>3418</v>
      </c>
      <c r="M58" s="88">
        <v>3227</v>
      </c>
      <c r="N58" s="88">
        <v>3304</v>
      </c>
      <c r="O58" s="88">
        <v>3159</v>
      </c>
      <c r="P58" s="16">
        <v>422.20284000000004</v>
      </c>
      <c r="Q58" s="16">
        <v>428.40062</v>
      </c>
      <c r="R58" s="16">
        <v>439.80751000000004</v>
      </c>
      <c r="S58" s="16">
        <v>464.35151000000002</v>
      </c>
      <c r="T58" s="16" t="s">
        <v>23</v>
      </c>
      <c r="U58" s="16" t="s">
        <v>23</v>
      </c>
      <c r="V58" s="16" t="s">
        <v>23</v>
      </c>
    </row>
    <row r="59" spans="1:22" x14ac:dyDescent="0.2">
      <c r="A59" s="208" t="s">
        <v>255</v>
      </c>
      <c r="B59" s="204"/>
      <c r="C59" s="204"/>
      <c r="D59" s="204"/>
      <c r="E59" s="204"/>
      <c r="F59" s="204"/>
      <c r="G59" s="204"/>
      <c r="H59" s="204"/>
      <c r="I59" s="204"/>
      <c r="J59" s="204"/>
      <c r="K59" s="204"/>
      <c r="L59" s="204"/>
      <c r="M59" s="204"/>
      <c r="N59" s="204"/>
      <c r="O59" s="204"/>
      <c r="P59" s="214"/>
      <c r="Q59" s="214"/>
      <c r="R59" s="214"/>
      <c r="S59" s="214"/>
      <c r="T59" s="214"/>
      <c r="U59" s="214"/>
      <c r="V59" s="214"/>
    </row>
    <row r="60" spans="1:22" ht="42" customHeight="1" x14ac:dyDescent="0.2">
      <c r="A60" s="273" t="s">
        <v>254</v>
      </c>
      <c r="B60" s="273"/>
      <c r="C60" s="273"/>
      <c r="D60" s="273"/>
      <c r="E60" s="273"/>
      <c r="F60" s="273"/>
      <c r="G60" s="273"/>
      <c r="H60" s="273"/>
      <c r="I60" s="273"/>
      <c r="J60" s="273"/>
      <c r="K60" s="273"/>
      <c r="L60" s="273"/>
      <c r="M60" s="273"/>
      <c r="N60" s="273"/>
      <c r="O60" s="273"/>
    </row>
    <row r="61" spans="1:22" ht="44.25" customHeight="1" x14ac:dyDescent="0.2">
      <c r="A61" s="273"/>
      <c r="B61" s="273"/>
      <c r="C61" s="273"/>
      <c r="D61" s="273"/>
      <c r="E61" s="273"/>
      <c r="F61" s="273"/>
      <c r="G61" s="273"/>
      <c r="H61" s="273"/>
      <c r="I61" s="273"/>
      <c r="J61" s="273"/>
      <c r="K61" s="273"/>
      <c r="L61" s="273"/>
      <c r="M61" s="273"/>
      <c r="N61" s="273"/>
      <c r="O61" s="273"/>
    </row>
    <row r="62" spans="1:22" s="51" customFormat="1" ht="15" customHeight="1" x14ac:dyDescent="0.25">
      <c r="A62" s="49" t="s">
        <v>56</v>
      </c>
      <c r="B62" s="50"/>
      <c r="C62" s="50"/>
      <c r="D62" s="50"/>
      <c r="E62" s="50"/>
      <c r="F62" s="50"/>
    </row>
  </sheetData>
  <mergeCells count="6">
    <mergeCell ref="A60:O61"/>
    <mergeCell ref="A1:T1"/>
    <mergeCell ref="A2:A3"/>
    <mergeCell ref="B2:H2"/>
    <mergeCell ref="I2:O2"/>
    <mergeCell ref="P2:V2"/>
  </mergeCells>
  <pageMargins left="0.7" right="0.34" top="0.75" bottom="0.35" header="0.3" footer="0.3"/>
  <pageSetup paperSize="9" scale="9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0"/>
  <sheetViews>
    <sheetView workbookViewId="0">
      <pane xSplit="1" ySplit="3" topLeftCell="B4" activePane="bottomRight" state="frozen"/>
      <selection activeCell="X10" sqref="X10"/>
      <selection pane="topRight" activeCell="X10" sqref="X10"/>
      <selection pane="bottomLeft" activeCell="X10" sqref="X10"/>
      <selection pane="bottomRight" activeCell="K18" sqref="K18"/>
    </sheetView>
  </sheetViews>
  <sheetFormatPr defaultColWidth="9.140625" defaultRowHeight="12" x14ac:dyDescent="0.2"/>
  <cols>
    <col min="1" max="1" width="25.7109375" style="22" customWidth="1"/>
    <col min="2" max="8" width="7.28515625" style="22" customWidth="1"/>
    <col min="9" max="16384" width="9.140625" style="22"/>
  </cols>
  <sheetData>
    <row r="1" spans="1:23" x14ac:dyDescent="0.2">
      <c r="A1" s="279" t="s">
        <v>88</v>
      </c>
      <c r="B1" s="279"/>
      <c r="C1" s="279"/>
      <c r="D1" s="279"/>
      <c r="E1" s="279"/>
      <c r="F1" s="279"/>
      <c r="G1" s="279"/>
      <c r="H1" s="279"/>
      <c r="I1" s="280"/>
      <c r="J1" s="280"/>
      <c r="K1" s="280"/>
      <c r="L1" s="280"/>
      <c r="M1" s="280"/>
    </row>
    <row r="2" spans="1:23" ht="15" customHeight="1" x14ac:dyDescent="0.2">
      <c r="A2" s="281" t="s">
        <v>1</v>
      </c>
      <c r="B2" s="283" t="s">
        <v>89</v>
      </c>
      <c r="C2" s="284"/>
      <c r="D2" s="284"/>
      <c r="E2" s="284"/>
      <c r="F2" s="284"/>
      <c r="G2" s="284"/>
      <c r="H2" s="285"/>
      <c r="I2" s="283" t="s">
        <v>90</v>
      </c>
      <c r="J2" s="284"/>
      <c r="K2" s="284"/>
      <c r="L2" s="284"/>
      <c r="M2" s="284"/>
      <c r="N2" s="284"/>
      <c r="O2" s="286"/>
    </row>
    <row r="3" spans="1:23" s="48" customFormat="1" x14ac:dyDescent="0.2">
      <c r="A3" s="282"/>
      <c r="B3" s="90">
        <v>2010</v>
      </c>
      <c r="C3" s="90">
        <v>2011</v>
      </c>
      <c r="D3" s="90">
        <v>2012</v>
      </c>
      <c r="E3" s="90">
        <v>2013</v>
      </c>
      <c r="F3" s="90">
        <v>2014</v>
      </c>
      <c r="G3" s="90">
        <v>2015</v>
      </c>
      <c r="H3" s="90">
        <v>2016</v>
      </c>
      <c r="I3" s="90">
        <v>2010</v>
      </c>
      <c r="J3" s="90">
        <v>2011</v>
      </c>
      <c r="K3" s="90">
        <v>2012</v>
      </c>
      <c r="L3" s="90">
        <v>2013</v>
      </c>
      <c r="M3" s="90">
        <v>2014</v>
      </c>
      <c r="N3" s="90">
        <v>2015</v>
      </c>
      <c r="O3" s="90">
        <v>2016</v>
      </c>
    </row>
    <row r="4" spans="1:23" s="91" customFormat="1" ht="14.25" customHeight="1" x14ac:dyDescent="0.2">
      <c r="A4" s="19"/>
      <c r="B4" s="6"/>
      <c r="C4" s="6"/>
      <c r="D4" s="6"/>
      <c r="E4" s="6"/>
      <c r="F4" s="6"/>
      <c r="G4" s="6"/>
      <c r="H4" s="6"/>
      <c r="I4" s="6" t="s">
        <v>3</v>
      </c>
      <c r="J4" s="6"/>
      <c r="K4" s="6"/>
      <c r="L4" s="6"/>
      <c r="M4" s="6"/>
      <c r="N4" s="83"/>
      <c r="O4" s="83"/>
    </row>
    <row r="5" spans="1:23" ht="14.25" customHeight="1" x14ac:dyDescent="0.2">
      <c r="A5" s="92" t="s">
        <v>4</v>
      </c>
      <c r="B5" s="93">
        <v>2.9</v>
      </c>
      <c r="C5" s="93">
        <v>3.2</v>
      </c>
      <c r="D5" s="93">
        <v>2.74</v>
      </c>
      <c r="E5" s="93">
        <v>2.4300000000000002</v>
      </c>
      <c r="F5" s="93">
        <v>2.13</v>
      </c>
      <c r="G5" s="93">
        <v>0.3</v>
      </c>
      <c r="H5" s="93">
        <v>1.45</v>
      </c>
      <c r="I5" s="93">
        <v>0.26400000000000001</v>
      </c>
      <c r="J5" s="93">
        <v>0.14508000000000001</v>
      </c>
      <c r="K5" s="93">
        <v>0.71566999999999992</v>
      </c>
      <c r="L5" s="93">
        <v>0.15024000000000001</v>
      </c>
      <c r="M5" s="93">
        <v>0.10462</v>
      </c>
      <c r="N5" s="93">
        <v>0.28000000000000003</v>
      </c>
      <c r="O5" s="93">
        <v>0.167899514493976</v>
      </c>
    </row>
    <row r="6" spans="1:23" ht="14.25" customHeight="1" x14ac:dyDescent="0.2">
      <c r="A6" s="94" t="s">
        <v>5</v>
      </c>
      <c r="B6" s="21">
        <v>662.86</v>
      </c>
      <c r="C6" s="21">
        <v>632.67999999999995</v>
      </c>
      <c r="D6" s="21">
        <v>732.68</v>
      </c>
      <c r="E6" s="21">
        <v>906.74</v>
      </c>
      <c r="F6" s="21">
        <v>1258.8699999999999</v>
      </c>
      <c r="G6" s="21">
        <v>1077</v>
      </c>
      <c r="H6" s="21">
        <v>1022.75</v>
      </c>
      <c r="I6" s="21">
        <v>27.450119999999998</v>
      </c>
      <c r="J6" s="21">
        <v>31.13213</v>
      </c>
      <c r="K6" s="21">
        <v>34.636480000000006</v>
      </c>
      <c r="L6" s="21">
        <v>42.133199999999995</v>
      </c>
      <c r="M6" s="21">
        <v>58.455460000000002</v>
      </c>
      <c r="N6" s="21">
        <v>33.92</v>
      </c>
      <c r="O6" s="21">
        <v>40.377547076516905</v>
      </c>
    </row>
    <row r="7" spans="1:23" ht="14.25" customHeight="1" x14ac:dyDescent="0.2">
      <c r="A7" s="94" t="s">
        <v>6</v>
      </c>
      <c r="B7" s="21">
        <v>1458.08</v>
      </c>
      <c r="C7" s="21">
        <v>938.47</v>
      </c>
      <c r="D7" s="21">
        <v>662.57</v>
      </c>
      <c r="E7" s="21">
        <v>526.63</v>
      </c>
      <c r="F7" s="21">
        <v>489.58</v>
      </c>
      <c r="G7" s="21">
        <v>257.8</v>
      </c>
      <c r="H7" s="21">
        <v>256.54000000000002</v>
      </c>
      <c r="I7" s="21">
        <v>1125.2817700000001</v>
      </c>
      <c r="J7" s="21">
        <v>873.18209000000002</v>
      </c>
      <c r="K7" s="21">
        <v>851.96927000000005</v>
      </c>
      <c r="L7" s="21">
        <v>910.35265000000004</v>
      </c>
      <c r="M7" s="21">
        <v>569.91190000000006</v>
      </c>
      <c r="N7" s="21">
        <v>142.87</v>
      </c>
      <c r="O7" s="21">
        <v>134.213145474898</v>
      </c>
    </row>
    <row r="8" spans="1:23" ht="14.25" customHeight="1" x14ac:dyDescent="0.2">
      <c r="A8" s="94" t="s">
        <v>8</v>
      </c>
      <c r="B8" s="21">
        <v>2.29</v>
      </c>
      <c r="C8" s="21">
        <v>2630.24</v>
      </c>
      <c r="D8" s="21">
        <v>2484.56</v>
      </c>
      <c r="E8" s="21">
        <v>3214</v>
      </c>
      <c r="F8" s="21">
        <v>2759</v>
      </c>
      <c r="G8" s="21" t="s">
        <v>23</v>
      </c>
      <c r="H8" s="21" t="s">
        <v>23</v>
      </c>
      <c r="I8" s="21">
        <v>0.14291000000000001</v>
      </c>
      <c r="J8" s="21">
        <v>0.30354000000000003</v>
      </c>
      <c r="K8" s="21">
        <v>0.2145</v>
      </c>
      <c r="L8" s="21">
        <v>0.18059999999999998</v>
      </c>
      <c r="M8" s="21">
        <v>0.23041999999999999</v>
      </c>
      <c r="N8" s="21">
        <v>0.01</v>
      </c>
      <c r="O8" s="21" t="s">
        <v>23</v>
      </c>
      <c r="Q8" s="95"/>
    </row>
    <row r="9" spans="1:23" ht="14.25" customHeight="1" x14ac:dyDescent="0.2">
      <c r="A9" s="94" t="s">
        <v>11</v>
      </c>
      <c r="B9" s="21">
        <v>368.22</v>
      </c>
      <c r="C9" s="21">
        <v>351.92</v>
      </c>
      <c r="D9" s="21">
        <v>303.08999999999997</v>
      </c>
      <c r="E9" s="21">
        <v>318.60000000000002</v>
      </c>
      <c r="F9" s="21">
        <v>370.31</v>
      </c>
      <c r="G9" s="21">
        <v>220.8</v>
      </c>
      <c r="H9" s="21">
        <v>216.04</v>
      </c>
      <c r="I9" s="21">
        <v>193.54554999999999</v>
      </c>
      <c r="J9" s="21">
        <v>216.12613000000002</v>
      </c>
      <c r="K9" s="21">
        <v>172.82521</v>
      </c>
      <c r="L9" s="21">
        <v>185.16941</v>
      </c>
      <c r="M9" s="21">
        <v>205.48094</v>
      </c>
      <c r="N9" s="21">
        <v>106.32</v>
      </c>
      <c r="O9" s="21">
        <v>105.70533968893301</v>
      </c>
    </row>
    <row r="10" spans="1:23" ht="14.25" customHeight="1" x14ac:dyDescent="0.2">
      <c r="A10" s="96" t="s">
        <v>12</v>
      </c>
      <c r="B10" s="97">
        <v>223.31</v>
      </c>
      <c r="C10" s="97">
        <v>215.58</v>
      </c>
      <c r="D10" s="97">
        <v>256.5</v>
      </c>
      <c r="E10" s="97">
        <v>226.33</v>
      </c>
      <c r="F10" s="97">
        <v>176.52</v>
      </c>
      <c r="G10" s="97" t="s">
        <v>23</v>
      </c>
      <c r="H10" s="97" t="s">
        <v>23</v>
      </c>
      <c r="I10" s="97">
        <v>5.8911699999999998</v>
      </c>
      <c r="J10" s="97">
        <v>6.1242200000000002</v>
      </c>
      <c r="K10" s="97">
        <v>5.9542700000000002</v>
      </c>
      <c r="L10" s="97">
        <v>4.1189200000000001</v>
      </c>
      <c r="M10" s="97">
        <v>3.8135700000000003</v>
      </c>
      <c r="N10" s="97" t="s">
        <v>23</v>
      </c>
      <c r="O10" s="97" t="s">
        <v>23</v>
      </c>
    </row>
    <row r="11" spans="1:23" ht="14.25" customHeight="1" x14ac:dyDescent="0.2">
      <c r="A11" s="98"/>
      <c r="B11" s="6"/>
      <c r="C11" s="6"/>
      <c r="D11" s="6"/>
      <c r="E11" s="6"/>
      <c r="F11" s="6"/>
      <c r="G11" s="6"/>
      <c r="H11" s="6" t="s">
        <v>14</v>
      </c>
      <c r="I11" s="6" t="s">
        <v>13</v>
      </c>
      <c r="J11" s="6"/>
      <c r="K11" s="6"/>
      <c r="L11" s="6"/>
      <c r="M11" s="6"/>
      <c r="N11" s="99"/>
      <c r="O11" s="99" t="s">
        <v>14</v>
      </c>
    </row>
    <row r="12" spans="1:23" ht="14.25" customHeight="1" x14ac:dyDescent="0.2">
      <c r="A12" s="92" t="s">
        <v>15</v>
      </c>
      <c r="B12" s="93" t="s">
        <v>23</v>
      </c>
      <c r="C12" s="93" t="s">
        <v>23</v>
      </c>
      <c r="D12" s="93" t="s">
        <v>23</v>
      </c>
      <c r="E12" s="93" t="s">
        <v>23</v>
      </c>
      <c r="F12" s="93" t="s">
        <v>23</v>
      </c>
      <c r="G12" s="93" t="s">
        <v>23</v>
      </c>
      <c r="H12" s="93" t="s">
        <v>23</v>
      </c>
      <c r="I12" s="93">
        <v>0.67271000000000003</v>
      </c>
      <c r="J12" s="93">
        <v>0.95859000000000005</v>
      </c>
      <c r="K12" s="93">
        <v>2.7850300000000003</v>
      </c>
      <c r="L12" s="93">
        <v>2.7976100000000002</v>
      </c>
      <c r="M12" s="93">
        <v>2.5479099999999999</v>
      </c>
      <c r="N12" s="93">
        <v>1.42</v>
      </c>
      <c r="O12" s="93">
        <v>1.86685185579748</v>
      </c>
    </row>
    <row r="13" spans="1:23" ht="14.25" customHeight="1" x14ac:dyDescent="0.2">
      <c r="A13" s="94" t="s">
        <v>16</v>
      </c>
      <c r="B13" s="21">
        <v>143.94</v>
      </c>
      <c r="C13" s="21">
        <v>59.82</v>
      </c>
      <c r="D13" s="21">
        <v>64.510000000000005</v>
      </c>
      <c r="E13" s="21">
        <v>47.1</v>
      </c>
      <c r="F13" s="21">
        <f>0.0929*1000</f>
        <v>92.899999999999991</v>
      </c>
      <c r="G13" s="21">
        <v>171.8</v>
      </c>
      <c r="H13" s="21">
        <v>19.97</v>
      </c>
      <c r="I13" s="21">
        <v>0.58589999999999998</v>
      </c>
      <c r="J13" s="21">
        <v>0.18969</v>
      </c>
      <c r="K13" s="21">
        <v>0.18156999999999998</v>
      </c>
      <c r="L13" s="21">
        <v>0.21793999999999999</v>
      </c>
      <c r="M13" s="21">
        <v>0.30158999999999997</v>
      </c>
      <c r="N13" s="21">
        <v>0.03</v>
      </c>
      <c r="O13" s="21">
        <v>3.9345894364781205E-2</v>
      </c>
    </row>
    <row r="14" spans="1:23" ht="14.25" customHeight="1" x14ac:dyDescent="0.2">
      <c r="A14" s="94" t="s">
        <v>78</v>
      </c>
      <c r="B14" s="21" t="s">
        <v>23</v>
      </c>
      <c r="C14" s="21" t="s">
        <v>23</v>
      </c>
      <c r="D14" s="21" t="s">
        <v>23</v>
      </c>
      <c r="E14" s="21" t="s">
        <v>23</v>
      </c>
      <c r="F14" s="21" t="s">
        <v>23</v>
      </c>
      <c r="G14" s="21" t="s">
        <v>23</v>
      </c>
      <c r="H14" s="21" t="s">
        <v>23</v>
      </c>
      <c r="I14" s="21">
        <v>813.76777000000004</v>
      </c>
      <c r="J14" s="21" t="s">
        <v>23</v>
      </c>
      <c r="K14" s="21">
        <v>357.47352000000001</v>
      </c>
      <c r="L14" s="21">
        <v>266.37634000000003</v>
      </c>
      <c r="M14" s="21">
        <v>258.63610999999997</v>
      </c>
      <c r="N14" s="21" t="s">
        <v>23</v>
      </c>
      <c r="O14" s="21" t="s">
        <v>23</v>
      </c>
    </row>
    <row r="15" spans="1:23" ht="14.25" customHeight="1" x14ac:dyDescent="0.2">
      <c r="A15" s="94" t="s">
        <v>18</v>
      </c>
      <c r="B15" s="21" t="s">
        <v>23</v>
      </c>
      <c r="C15" s="21">
        <v>9.6999999999999993</v>
      </c>
      <c r="D15" s="21">
        <v>40.799999999999997</v>
      </c>
      <c r="E15" s="21">
        <v>90.81</v>
      </c>
      <c r="F15" s="21">
        <f>0.09363*1000</f>
        <v>93.63000000000001</v>
      </c>
      <c r="G15" s="21">
        <v>114.6</v>
      </c>
      <c r="H15" s="21">
        <v>125.76</v>
      </c>
      <c r="I15" s="21">
        <v>2.0000000000000001E-4</v>
      </c>
      <c r="J15" s="21">
        <v>0.10858</v>
      </c>
      <c r="K15" s="21">
        <v>0.35744999999999999</v>
      </c>
      <c r="L15" s="21">
        <v>0.57557000000000003</v>
      </c>
      <c r="M15" s="21">
        <v>0.78488999999999998</v>
      </c>
      <c r="N15" s="21">
        <v>1.1499999999999999</v>
      </c>
      <c r="O15" s="21">
        <v>2.6683830353918001</v>
      </c>
    </row>
    <row r="16" spans="1:23" ht="14.25" customHeight="1" x14ac:dyDescent="0.2">
      <c r="A16" s="94" t="s">
        <v>20</v>
      </c>
      <c r="B16" s="21">
        <v>4927.96</v>
      </c>
      <c r="C16" s="21">
        <v>2514.8200000000002</v>
      </c>
      <c r="D16" s="21">
        <v>3518.49</v>
      </c>
      <c r="E16" s="21">
        <v>3404.74</v>
      </c>
      <c r="F16" s="21">
        <f>5.30215*1000</f>
        <v>5302.1500000000005</v>
      </c>
      <c r="G16" s="21">
        <v>7923</v>
      </c>
      <c r="H16" s="21">
        <v>8177.42</v>
      </c>
      <c r="I16" s="21">
        <v>515.64491999999996</v>
      </c>
      <c r="J16" s="21">
        <v>715.98698000000002</v>
      </c>
      <c r="K16" s="21">
        <v>1285.6005700000001</v>
      </c>
      <c r="L16" s="21">
        <v>1252.6275500000002</v>
      </c>
      <c r="M16" s="21">
        <v>1268.31492</v>
      </c>
      <c r="N16" s="21">
        <v>1582.41</v>
      </c>
      <c r="O16" s="21">
        <v>2843.3884272076398</v>
      </c>
      <c r="W16" s="22">
        <v>1254</v>
      </c>
    </row>
    <row r="17" spans="1:23" ht="14.25" customHeight="1" x14ac:dyDescent="0.2">
      <c r="A17" s="94" t="s">
        <v>71</v>
      </c>
      <c r="B17" s="21">
        <v>18.93</v>
      </c>
      <c r="C17" s="21" t="s">
        <v>23</v>
      </c>
      <c r="D17" s="21">
        <v>37.47</v>
      </c>
      <c r="E17" s="21">
        <v>32.659999999999997</v>
      </c>
      <c r="F17" s="21">
        <f>0.02009*1000</f>
        <v>20.09</v>
      </c>
      <c r="G17" s="21">
        <v>20</v>
      </c>
      <c r="H17" s="21">
        <v>25.42</v>
      </c>
      <c r="I17" s="21" t="s">
        <v>23</v>
      </c>
      <c r="J17" s="21" t="s">
        <v>23</v>
      </c>
      <c r="K17" s="21">
        <v>0.90422000000000002</v>
      </c>
      <c r="L17" s="21">
        <v>0.90898999999999996</v>
      </c>
      <c r="M17" s="21">
        <v>0.79965999999999993</v>
      </c>
      <c r="N17" s="21">
        <v>0.36</v>
      </c>
      <c r="O17" s="21">
        <v>0.55499458886633202</v>
      </c>
      <c r="W17" s="22">
        <v>42.11</v>
      </c>
    </row>
    <row r="18" spans="1:23" ht="14.25" customHeight="1" x14ac:dyDescent="0.2">
      <c r="A18" s="94" t="s">
        <v>22</v>
      </c>
      <c r="B18" s="21">
        <v>1384.62</v>
      </c>
      <c r="C18" s="21">
        <v>2010.06</v>
      </c>
      <c r="D18" s="21">
        <v>2555.02</v>
      </c>
      <c r="E18" s="21">
        <v>5470.6</v>
      </c>
      <c r="F18" s="21">
        <f>7.34089*1000</f>
        <v>7340.89</v>
      </c>
      <c r="G18" s="21">
        <v>9002</v>
      </c>
      <c r="H18" s="21">
        <v>2402.31</v>
      </c>
      <c r="I18" s="21">
        <v>77.978710000000007</v>
      </c>
      <c r="J18" s="21">
        <v>100.68858</v>
      </c>
      <c r="K18" s="21">
        <v>128.67592999999999</v>
      </c>
      <c r="L18" s="21">
        <v>202.26247000000001</v>
      </c>
      <c r="M18" s="21">
        <v>268.80871000000002</v>
      </c>
      <c r="N18" s="21">
        <v>311.64</v>
      </c>
      <c r="O18" s="21" t="s">
        <v>23</v>
      </c>
    </row>
    <row r="19" spans="1:23" ht="14.25" customHeight="1" x14ac:dyDescent="0.2">
      <c r="A19" s="94" t="s">
        <v>24</v>
      </c>
      <c r="B19" s="21">
        <v>787.43</v>
      </c>
      <c r="C19" s="21">
        <v>810.24</v>
      </c>
      <c r="D19" s="21">
        <v>1163.96</v>
      </c>
      <c r="E19" s="21">
        <v>1562</v>
      </c>
      <c r="F19" s="21">
        <f>1.87413*1000</f>
        <v>1874.13</v>
      </c>
      <c r="G19" s="21">
        <v>1254</v>
      </c>
      <c r="H19" s="21">
        <v>965.81</v>
      </c>
      <c r="I19" s="21">
        <v>14.195379999999998</v>
      </c>
      <c r="J19" s="21">
        <v>11.857569999999999</v>
      </c>
      <c r="K19" s="21">
        <v>22.626720000000002</v>
      </c>
      <c r="L19" s="21">
        <v>31.651199999999999</v>
      </c>
      <c r="M19" s="21">
        <v>39.326699999999995</v>
      </c>
      <c r="N19" s="21">
        <v>42.11</v>
      </c>
      <c r="O19" s="21">
        <v>24.415478827175001</v>
      </c>
      <c r="P19" s="101"/>
      <c r="Q19" s="101"/>
      <c r="R19" s="101"/>
      <c r="S19" s="101"/>
      <c r="T19" s="101"/>
      <c r="U19" s="101"/>
    </row>
    <row r="20" spans="1:23" ht="14.25" customHeight="1" x14ac:dyDescent="0.2">
      <c r="A20" s="96" t="s">
        <v>91</v>
      </c>
      <c r="B20" s="97" t="s">
        <v>23</v>
      </c>
      <c r="C20" s="97" t="s">
        <v>23</v>
      </c>
      <c r="D20" s="97" t="s">
        <v>23</v>
      </c>
      <c r="E20" s="97" t="s">
        <v>23</v>
      </c>
      <c r="F20" s="97" t="s">
        <v>23</v>
      </c>
      <c r="G20" s="97" t="s">
        <v>23</v>
      </c>
      <c r="H20" s="97" t="s">
        <v>23</v>
      </c>
      <c r="I20" s="97">
        <v>4.5201899999999995</v>
      </c>
      <c r="J20" s="97">
        <v>3.19238</v>
      </c>
      <c r="K20" s="97">
        <v>1.4496</v>
      </c>
      <c r="L20" s="97">
        <v>1.6398199999999998</v>
      </c>
      <c r="M20" s="97">
        <v>0.48108999999999996</v>
      </c>
      <c r="N20" s="97">
        <v>1.23</v>
      </c>
      <c r="O20" s="97">
        <v>0.92352705595015305</v>
      </c>
    </row>
    <row r="21" spans="1:23" ht="14.25" customHeight="1" x14ac:dyDescent="0.2">
      <c r="A21" s="98"/>
      <c r="B21" s="6"/>
      <c r="C21" s="6"/>
      <c r="D21" s="6"/>
      <c r="E21" s="6"/>
      <c r="F21" s="6"/>
      <c r="G21" s="6"/>
      <c r="H21" s="6" t="s">
        <v>14</v>
      </c>
      <c r="I21" s="6" t="s">
        <v>29</v>
      </c>
      <c r="J21" s="6"/>
      <c r="K21" s="6"/>
      <c r="L21" s="6"/>
      <c r="M21" s="6"/>
      <c r="N21" s="99"/>
      <c r="O21" s="99" t="s">
        <v>14</v>
      </c>
    </row>
    <row r="22" spans="1:23" ht="14.25" customHeight="1" x14ac:dyDescent="0.2">
      <c r="A22" s="92" t="s">
        <v>32</v>
      </c>
      <c r="B22" s="93">
        <v>971.88</v>
      </c>
      <c r="C22" s="93">
        <v>1144.69</v>
      </c>
      <c r="D22" s="93">
        <v>1807.04</v>
      </c>
      <c r="E22" s="93">
        <v>1248.0999999999999</v>
      </c>
      <c r="F22" s="93">
        <v>839.31</v>
      </c>
      <c r="G22" s="93">
        <v>13.3</v>
      </c>
      <c r="H22" s="93">
        <v>15.81</v>
      </c>
      <c r="I22" s="93">
        <v>11210.19184</v>
      </c>
      <c r="J22" s="93">
        <v>16124.10749</v>
      </c>
      <c r="K22" s="93">
        <v>11354.230720000001</v>
      </c>
      <c r="L22" s="93">
        <v>8808.2237799999984</v>
      </c>
      <c r="M22" s="93">
        <v>8935.3025199999993</v>
      </c>
      <c r="N22" s="93">
        <v>111.71</v>
      </c>
      <c r="O22" s="93">
        <v>182.525922426449</v>
      </c>
    </row>
    <row r="23" spans="1:23" ht="14.25" customHeight="1" x14ac:dyDescent="0.2">
      <c r="A23" s="94" t="s">
        <v>33</v>
      </c>
      <c r="B23" s="21">
        <v>663.13</v>
      </c>
      <c r="C23" s="21">
        <v>663.39</v>
      </c>
      <c r="D23" s="21">
        <v>625.01</v>
      </c>
      <c r="E23" s="21">
        <v>548.46</v>
      </c>
      <c r="F23" s="21">
        <v>531.6</v>
      </c>
      <c r="G23" s="21">
        <v>237.7</v>
      </c>
      <c r="H23" s="21">
        <v>267.06</v>
      </c>
      <c r="I23" s="21">
        <v>438.14814000000001</v>
      </c>
      <c r="J23" s="21">
        <v>456.69496000000004</v>
      </c>
      <c r="K23" s="21">
        <v>521.43388000000004</v>
      </c>
      <c r="L23" s="21">
        <v>458.67903999999999</v>
      </c>
      <c r="M23" s="21">
        <v>287.09790000000004</v>
      </c>
      <c r="N23" s="21">
        <v>92.49</v>
      </c>
      <c r="O23" s="21">
        <v>116.53209295700199</v>
      </c>
    </row>
    <row r="24" spans="1:23" ht="14.25" customHeight="1" x14ac:dyDescent="0.2">
      <c r="A24" s="94" t="s">
        <v>37</v>
      </c>
      <c r="B24" s="21">
        <v>1507.53</v>
      </c>
      <c r="C24" s="21">
        <v>819.62</v>
      </c>
      <c r="D24" s="21">
        <v>771.19</v>
      </c>
      <c r="E24" s="21">
        <v>707.39</v>
      </c>
      <c r="F24" s="21">
        <v>607.62</v>
      </c>
      <c r="G24" s="21" t="s">
        <v>23</v>
      </c>
      <c r="H24" s="21" t="s">
        <v>23</v>
      </c>
      <c r="I24" s="21">
        <v>111.84451</v>
      </c>
      <c r="J24" s="21">
        <v>62.782029999999999</v>
      </c>
      <c r="K24" s="21">
        <v>45.078440000000001</v>
      </c>
      <c r="L24" s="21">
        <v>32.620229999999999</v>
      </c>
      <c r="M24" s="21">
        <v>23.407790000000002</v>
      </c>
      <c r="N24" s="21" t="s">
        <v>23</v>
      </c>
      <c r="O24" s="21" t="s">
        <v>23</v>
      </c>
    </row>
    <row r="25" spans="1:23" ht="14.25" customHeight="1" x14ac:dyDescent="0.2">
      <c r="A25" s="94" t="s">
        <v>38</v>
      </c>
      <c r="B25" s="21">
        <v>2.0699999999999998</v>
      </c>
      <c r="C25" s="21">
        <v>2.06</v>
      </c>
      <c r="D25" s="21">
        <v>1.19</v>
      </c>
      <c r="E25" s="21">
        <v>94.97</v>
      </c>
      <c r="F25" s="21">
        <v>1550</v>
      </c>
      <c r="G25" s="21" t="s">
        <v>23</v>
      </c>
      <c r="H25" s="21" t="s">
        <v>23</v>
      </c>
      <c r="I25" s="21">
        <v>10.938120000000001</v>
      </c>
      <c r="J25" s="21">
        <v>5.20024</v>
      </c>
      <c r="K25" s="21">
        <v>6.0192500000000004</v>
      </c>
      <c r="L25" s="21">
        <v>4.1352500000000001</v>
      </c>
      <c r="M25" s="21">
        <v>9.3993700000000011</v>
      </c>
      <c r="N25" s="21" t="s">
        <v>23</v>
      </c>
      <c r="O25" s="21" t="s">
        <v>23</v>
      </c>
    </row>
    <row r="26" spans="1:23" ht="14.25" customHeight="1" x14ac:dyDescent="0.2">
      <c r="A26" s="94" t="s">
        <v>39</v>
      </c>
      <c r="B26" s="21">
        <v>741.51</v>
      </c>
      <c r="C26" s="21">
        <v>641.51</v>
      </c>
      <c r="D26" s="21">
        <v>675.01</v>
      </c>
      <c r="E26" s="21">
        <v>539.20000000000005</v>
      </c>
      <c r="F26" s="21">
        <v>579.42999999999995</v>
      </c>
      <c r="G26" s="21">
        <v>477.5</v>
      </c>
      <c r="H26" s="21">
        <v>376.17</v>
      </c>
      <c r="I26" s="21">
        <v>27.628119999999999</v>
      </c>
      <c r="J26" s="21">
        <v>12.10957</v>
      </c>
      <c r="K26" s="21">
        <v>16.18853</v>
      </c>
      <c r="L26" s="21">
        <v>14.009919999999999</v>
      </c>
      <c r="M26" s="21">
        <v>12.86665</v>
      </c>
      <c r="N26" s="21">
        <v>9.2799999999999994</v>
      </c>
      <c r="O26" s="21">
        <v>7.3371400191306604</v>
      </c>
    </row>
    <row r="27" spans="1:23" ht="14.25" customHeight="1" x14ac:dyDescent="0.2">
      <c r="A27" s="94" t="s">
        <v>40</v>
      </c>
      <c r="B27" s="21">
        <v>58.32</v>
      </c>
      <c r="C27" s="21">
        <v>30.72</v>
      </c>
      <c r="D27" s="21">
        <v>23.68</v>
      </c>
      <c r="E27" s="21">
        <v>32.43</v>
      </c>
      <c r="F27" s="21">
        <v>60</v>
      </c>
      <c r="G27" s="21" t="s">
        <v>23</v>
      </c>
      <c r="H27" s="21" t="s">
        <v>23</v>
      </c>
      <c r="I27" s="21">
        <v>155.47238000000002</v>
      </c>
      <c r="J27" s="21">
        <v>42.341430000000003</v>
      </c>
      <c r="K27" s="21">
        <v>44.229779999999998</v>
      </c>
      <c r="L27" s="21">
        <v>64.167510000000007</v>
      </c>
      <c r="M27" s="21">
        <v>155.49764000000002</v>
      </c>
      <c r="N27" s="21" t="s">
        <v>23</v>
      </c>
      <c r="O27" s="21" t="s">
        <v>23</v>
      </c>
    </row>
    <row r="28" spans="1:23" ht="14.25" customHeight="1" x14ac:dyDescent="0.2">
      <c r="A28" s="94" t="s">
        <v>41</v>
      </c>
      <c r="B28" s="21">
        <v>331.43</v>
      </c>
      <c r="C28" s="21">
        <v>369.09</v>
      </c>
      <c r="D28" s="21">
        <v>397.75</v>
      </c>
      <c r="E28" s="21">
        <v>423.19</v>
      </c>
      <c r="F28" s="21">
        <v>385.64</v>
      </c>
      <c r="G28" s="21" t="s">
        <v>23</v>
      </c>
      <c r="H28" s="21" t="s">
        <v>23</v>
      </c>
      <c r="I28" s="21">
        <v>2551.7707500000001</v>
      </c>
      <c r="J28" s="21">
        <v>2586.0417499999999</v>
      </c>
      <c r="K28" s="21">
        <v>2706.06979</v>
      </c>
      <c r="L28" s="21">
        <v>1968.33754</v>
      </c>
      <c r="M28" s="21">
        <v>1626.0347400000001</v>
      </c>
      <c r="N28" s="21" t="s">
        <v>23</v>
      </c>
      <c r="O28" s="21" t="s">
        <v>23</v>
      </c>
      <c r="Q28" s="102"/>
    </row>
    <row r="29" spans="1:23" ht="14.25" customHeight="1" x14ac:dyDescent="0.2">
      <c r="A29" s="94" t="s">
        <v>84</v>
      </c>
      <c r="B29" s="21" t="s">
        <v>23</v>
      </c>
      <c r="C29" s="21" t="s">
        <v>23</v>
      </c>
      <c r="D29" s="21" t="s">
        <v>23</v>
      </c>
      <c r="E29" s="21" t="s">
        <v>23</v>
      </c>
      <c r="F29" s="21">
        <v>59283</v>
      </c>
      <c r="G29" s="21">
        <v>1.7</v>
      </c>
      <c r="H29" s="21">
        <v>1.58</v>
      </c>
      <c r="I29" s="21">
        <v>6.5427</v>
      </c>
      <c r="J29" s="21">
        <v>4.9200900000000001</v>
      </c>
      <c r="K29" s="21" t="s">
        <v>23</v>
      </c>
      <c r="L29" s="21" t="s">
        <v>23</v>
      </c>
      <c r="M29" s="21">
        <v>1829.2018600000001</v>
      </c>
      <c r="N29" s="21">
        <v>7.74</v>
      </c>
      <c r="O29" s="21">
        <v>3.1239935991241499</v>
      </c>
    </row>
    <row r="30" spans="1:23" ht="14.25" customHeight="1" x14ac:dyDescent="0.2">
      <c r="A30" s="94" t="s">
        <v>43</v>
      </c>
      <c r="B30" s="21">
        <v>4348.67</v>
      </c>
      <c r="C30" s="21">
        <v>5243.13</v>
      </c>
      <c r="D30" s="21">
        <v>6954</v>
      </c>
      <c r="E30" s="21">
        <v>6389</v>
      </c>
      <c r="F30" s="21">
        <v>5206</v>
      </c>
      <c r="G30" s="21" t="s">
        <v>23</v>
      </c>
      <c r="H30" s="21">
        <v>3723</v>
      </c>
      <c r="I30" s="21">
        <v>4089.2001700000001</v>
      </c>
      <c r="J30" s="21">
        <v>5001.5383600000005</v>
      </c>
      <c r="K30" s="21">
        <v>4668.66579</v>
      </c>
      <c r="L30" s="21">
        <v>4109.9600399999999</v>
      </c>
      <c r="M30" s="21">
        <v>2765.41626</v>
      </c>
      <c r="N30" s="21" t="s">
        <v>23</v>
      </c>
      <c r="O30" s="21">
        <v>241.530460229939</v>
      </c>
    </row>
    <row r="31" spans="1:23" ht="14.25" customHeight="1" x14ac:dyDescent="0.2">
      <c r="A31" s="94" t="s">
        <v>44</v>
      </c>
      <c r="B31" s="21">
        <v>0.52</v>
      </c>
      <c r="C31" s="21">
        <v>1.31</v>
      </c>
      <c r="D31" s="21">
        <v>5.04</v>
      </c>
      <c r="E31" s="21">
        <v>6.53</v>
      </c>
      <c r="F31" s="21">
        <v>9.3000000000000007</v>
      </c>
      <c r="G31" s="21">
        <v>6.4</v>
      </c>
      <c r="H31" s="21">
        <v>5.58</v>
      </c>
      <c r="I31" s="21">
        <v>7.3790000000000008E-2</v>
      </c>
      <c r="J31" s="21">
        <v>0.18746000000000002</v>
      </c>
      <c r="K31" s="21">
        <v>0.44983999999999996</v>
      </c>
      <c r="L31" s="21">
        <v>0.50448000000000004</v>
      </c>
      <c r="M31" s="21">
        <v>0.20761000000000002</v>
      </c>
      <c r="N31" s="21">
        <v>0.13</v>
      </c>
      <c r="O31" s="21">
        <v>0.11970433685081601</v>
      </c>
    </row>
    <row r="32" spans="1:23" ht="14.25" customHeight="1" x14ac:dyDescent="0.2">
      <c r="A32" s="94" t="s">
        <v>47</v>
      </c>
      <c r="B32" s="21" t="s">
        <v>23</v>
      </c>
      <c r="C32" s="21" t="s">
        <v>23</v>
      </c>
      <c r="D32" s="21">
        <v>441.41</v>
      </c>
      <c r="E32" s="21">
        <v>506.3</v>
      </c>
      <c r="F32" s="21">
        <v>534.42999999999995</v>
      </c>
      <c r="G32" s="21">
        <v>573.4</v>
      </c>
      <c r="H32" s="21">
        <v>1048.21</v>
      </c>
      <c r="I32" s="103">
        <v>231.42060000000001</v>
      </c>
      <c r="J32" s="103">
        <v>300.875380494404</v>
      </c>
      <c r="K32" s="21">
        <v>339.67788000000002</v>
      </c>
      <c r="L32" s="21">
        <v>422.59692000000001</v>
      </c>
      <c r="M32" s="21">
        <v>147.83963</v>
      </c>
      <c r="N32" s="21">
        <v>41.01</v>
      </c>
      <c r="O32" s="21">
        <v>49.360973598555695</v>
      </c>
    </row>
    <row r="33" spans="1:15" ht="14.25" customHeight="1" x14ac:dyDescent="0.2">
      <c r="A33" s="94" t="s">
        <v>48</v>
      </c>
      <c r="B33" s="21">
        <v>167.21</v>
      </c>
      <c r="C33" s="21">
        <v>120.36</v>
      </c>
      <c r="D33" s="21">
        <v>143.97999999999999</v>
      </c>
      <c r="E33" s="21">
        <v>135.06</v>
      </c>
      <c r="F33" s="21">
        <v>135.87</v>
      </c>
      <c r="G33" s="21">
        <v>154.30000000000001</v>
      </c>
      <c r="H33" s="21">
        <v>95.79</v>
      </c>
      <c r="I33" s="21">
        <v>2663.4377500000001</v>
      </c>
      <c r="J33" s="21">
        <v>2507.3002700000002</v>
      </c>
      <c r="K33" s="21">
        <v>3088.0682900000002</v>
      </c>
      <c r="L33" s="21">
        <v>2624.11823</v>
      </c>
      <c r="M33" s="21">
        <v>2099.7892099999999</v>
      </c>
      <c r="N33" s="21">
        <v>9.9700000000000006</v>
      </c>
      <c r="O33" s="21">
        <v>6.6982621049263402</v>
      </c>
    </row>
    <row r="34" spans="1:15" ht="14.25" customHeight="1" x14ac:dyDescent="0.2">
      <c r="A34" s="94" t="s">
        <v>73</v>
      </c>
      <c r="B34" s="21">
        <v>23.97</v>
      </c>
      <c r="C34" s="21">
        <v>27.35</v>
      </c>
      <c r="D34" s="21">
        <v>29.07</v>
      </c>
      <c r="E34" s="21">
        <v>39.200000000000003</v>
      </c>
      <c r="F34" s="21">
        <v>46.88</v>
      </c>
      <c r="G34" s="21">
        <v>1.7</v>
      </c>
      <c r="H34" s="21">
        <v>1.52</v>
      </c>
      <c r="I34" s="21">
        <v>580.43302000000006</v>
      </c>
      <c r="J34" s="21">
        <v>551.98864000000003</v>
      </c>
      <c r="K34" s="21">
        <v>521.67989999999998</v>
      </c>
      <c r="L34" s="21">
        <v>654.81671999999992</v>
      </c>
      <c r="M34" s="21">
        <v>536.08371999999997</v>
      </c>
      <c r="N34" s="21">
        <v>21.73</v>
      </c>
      <c r="O34" s="21">
        <v>20.6469063125414</v>
      </c>
    </row>
    <row r="35" spans="1:15" ht="14.25" customHeight="1" x14ac:dyDescent="0.2">
      <c r="A35" s="94" t="s">
        <v>50</v>
      </c>
      <c r="B35" s="21">
        <v>520.85</v>
      </c>
      <c r="C35" s="21">
        <v>544.02</v>
      </c>
      <c r="D35" s="21">
        <v>563.69000000000005</v>
      </c>
      <c r="E35" s="21">
        <v>481.91</v>
      </c>
      <c r="F35" s="21">
        <v>526.30999999999995</v>
      </c>
      <c r="G35" s="21">
        <v>392.3</v>
      </c>
      <c r="H35" s="21">
        <v>314.77999999999997</v>
      </c>
      <c r="I35" s="21">
        <v>174.33056999999999</v>
      </c>
      <c r="J35" s="21">
        <v>188.57724999999999</v>
      </c>
      <c r="K35" s="21">
        <v>204.31673999999998</v>
      </c>
      <c r="L35" s="21">
        <v>188.83112</v>
      </c>
      <c r="M35" s="21">
        <v>179.85857999999999</v>
      </c>
      <c r="N35" s="21">
        <v>27.31</v>
      </c>
      <c r="O35" s="21">
        <v>19.7643986370595</v>
      </c>
    </row>
    <row r="36" spans="1:15" ht="14.25" customHeight="1" x14ac:dyDescent="0.2">
      <c r="A36" s="96" t="s">
        <v>52</v>
      </c>
      <c r="B36" s="97">
        <v>5894.68</v>
      </c>
      <c r="C36" s="97">
        <v>5837.01</v>
      </c>
      <c r="D36" s="97">
        <v>6378.21</v>
      </c>
      <c r="E36" s="97">
        <v>6942.81</v>
      </c>
      <c r="F36" s="97">
        <v>7618.74</v>
      </c>
      <c r="G36" s="97">
        <v>8831.7000000000007</v>
      </c>
      <c r="H36" s="97">
        <v>9365.84</v>
      </c>
      <c r="I36" s="97">
        <v>213.25964000000002</v>
      </c>
      <c r="J36" s="97">
        <v>230.31486999999998</v>
      </c>
      <c r="K36" s="21">
        <v>259.57384999999999</v>
      </c>
      <c r="L36" s="21">
        <v>293.36157000000003</v>
      </c>
      <c r="M36" s="21">
        <v>249.21213</v>
      </c>
      <c r="N36" s="21">
        <v>211.98</v>
      </c>
      <c r="O36" s="21">
        <v>195.87035037296698</v>
      </c>
    </row>
    <row r="37" spans="1:15" ht="14.25" customHeight="1" x14ac:dyDescent="0.2">
      <c r="A37" s="218" t="s">
        <v>249</v>
      </c>
      <c r="B37" s="204"/>
      <c r="C37" s="204"/>
      <c r="D37" s="204"/>
      <c r="E37" s="204"/>
      <c r="F37" s="204"/>
      <c r="G37" s="204"/>
      <c r="H37" s="204"/>
      <c r="I37" s="204"/>
      <c r="J37" s="201"/>
      <c r="K37" s="102"/>
      <c r="L37" s="102"/>
      <c r="M37" s="102"/>
      <c r="N37" s="102"/>
      <c r="O37" s="102"/>
    </row>
    <row r="38" spans="1:15" s="2" customFormat="1" ht="42" customHeight="1" x14ac:dyDescent="0.2">
      <c r="A38" s="287" t="s">
        <v>256</v>
      </c>
      <c r="B38" s="287"/>
      <c r="C38" s="287"/>
      <c r="D38" s="287"/>
      <c r="E38" s="287"/>
      <c r="F38" s="287"/>
      <c r="G38" s="287"/>
      <c r="H38" s="287"/>
      <c r="I38" s="287"/>
      <c r="J38" s="287"/>
    </row>
    <row r="39" spans="1:15" s="2" customFormat="1" ht="44.25" customHeight="1" x14ac:dyDescent="0.2">
      <c r="A39" s="287"/>
      <c r="B39" s="287"/>
      <c r="C39" s="287"/>
      <c r="D39" s="287"/>
      <c r="E39" s="287"/>
      <c r="F39" s="287"/>
      <c r="G39" s="287"/>
      <c r="H39" s="287"/>
      <c r="I39" s="287"/>
      <c r="J39" s="287"/>
    </row>
    <row r="40" spans="1:15" s="59" customFormat="1" ht="15" customHeight="1" x14ac:dyDescent="0.25">
      <c r="A40" s="215" t="s">
        <v>56</v>
      </c>
      <c r="B40" s="216"/>
      <c r="C40" s="216"/>
      <c r="D40" s="216"/>
      <c r="E40" s="216"/>
      <c r="F40" s="216"/>
      <c r="G40" s="217"/>
      <c r="H40" s="217"/>
      <c r="I40" s="217"/>
    </row>
  </sheetData>
  <mergeCells count="5">
    <mergeCell ref="A1:M1"/>
    <mergeCell ref="A2:A3"/>
    <mergeCell ref="B2:H2"/>
    <mergeCell ref="I2:O2"/>
    <mergeCell ref="A38:J39"/>
  </mergeCells>
  <pageMargins left="0.7" right="0.7" top="0.75" bottom="0.75" header="0.3" footer="0.3"/>
  <pageSetup paperSize="9" scale="8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6"/>
  <sheetViews>
    <sheetView zoomScale="90" zoomScaleNormal="90" workbookViewId="0">
      <pane xSplit="1" ySplit="3" topLeftCell="B4" activePane="bottomRight" state="frozen"/>
      <selection activeCell="X10" sqref="X10"/>
      <selection pane="topRight" activeCell="X10" sqref="X10"/>
      <selection pane="bottomLeft" activeCell="X10" sqref="X10"/>
      <selection pane="bottomRight" activeCell="N18" sqref="N18"/>
    </sheetView>
  </sheetViews>
  <sheetFormatPr defaultColWidth="9.140625" defaultRowHeight="12.75" x14ac:dyDescent="0.2"/>
  <cols>
    <col min="1" max="1" width="23.7109375" style="112" customWidth="1"/>
    <col min="2" max="3" width="6.7109375" style="24" customWidth="1"/>
    <col min="4" max="4" width="6.42578125" style="24" customWidth="1"/>
    <col min="5" max="5" width="6.28515625" style="24" customWidth="1"/>
    <col min="6" max="6" width="6.42578125" style="24" customWidth="1"/>
    <col min="7" max="8" width="6.140625" style="24" customWidth="1"/>
    <col min="9" max="9" width="7.140625" style="24" customWidth="1"/>
    <col min="10" max="10" width="6.5703125" style="24" customWidth="1"/>
    <col min="11" max="12" width="5.7109375" style="24" customWidth="1"/>
    <col min="13" max="13" width="5.28515625" style="24" customWidth="1"/>
    <col min="14" max="15" width="6" style="24" customWidth="1"/>
    <col min="16" max="16" width="6.85546875" style="24" customWidth="1"/>
    <col min="17" max="22" width="6.7109375" style="24" customWidth="1"/>
    <col min="23" max="27" width="9.140625" style="24"/>
    <col min="28" max="28" width="11.140625" style="24" bestFit="1" customWidth="1"/>
    <col min="29" max="16384" width="9.140625" style="24"/>
  </cols>
  <sheetData>
    <row r="1" spans="1:24" x14ac:dyDescent="0.2">
      <c r="A1" s="288" t="s">
        <v>92</v>
      </c>
      <c r="B1" s="288"/>
      <c r="C1" s="288"/>
      <c r="D1" s="288"/>
      <c r="E1" s="288"/>
      <c r="F1" s="288"/>
      <c r="G1" s="288"/>
      <c r="H1" s="288"/>
      <c r="I1" s="288"/>
      <c r="J1" s="288"/>
      <c r="K1" s="288"/>
      <c r="L1" s="288"/>
      <c r="M1" s="288"/>
      <c r="N1" s="288"/>
      <c r="O1" s="288"/>
      <c r="P1" s="289"/>
      <c r="Q1" s="289"/>
      <c r="R1" s="289"/>
      <c r="S1" s="289"/>
      <c r="T1" s="289"/>
    </row>
    <row r="2" spans="1:24" ht="15" customHeight="1" x14ac:dyDescent="0.2">
      <c r="A2" s="255" t="s">
        <v>1</v>
      </c>
      <c r="B2" s="290" t="s">
        <v>93</v>
      </c>
      <c r="C2" s="291"/>
      <c r="D2" s="291"/>
      <c r="E2" s="291"/>
      <c r="F2" s="291"/>
      <c r="G2" s="291"/>
      <c r="H2" s="292"/>
      <c r="I2" s="290" t="s">
        <v>94</v>
      </c>
      <c r="J2" s="291"/>
      <c r="K2" s="291"/>
      <c r="L2" s="291"/>
      <c r="M2" s="291"/>
      <c r="N2" s="291"/>
      <c r="O2" s="292"/>
      <c r="P2" s="290" t="s">
        <v>95</v>
      </c>
      <c r="Q2" s="291"/>
      <c r="R2" s="291"/>
      <c r="S2" s="291"/>
      <c r="T2" s="291"/>
      <c r="U2" s="291"/>
      <c r="V2" s="293"/>
    </row>
    <row r="3" spans="1:24" x14ac:dyDescent="0.2">
      <c r="A3" s="256"/>
      <c r="B3" s="104">
        <v>2010</v>
      </c>
      <c r="C3" s="104">
        <v>2011</v>
      </c>
      <c r="D3" s="104">
        <v>2012</v>
      </c>
      <c r="E3" s="104">
        <v>2013</v>
      </c>
      <c r="F3" s="104">
        <v>2014</v>
      </c>
      <c r="G3" s="104">
        <v>2015</v>
      </c>
      <c r="H3" s="104">
        <v>2016</v>
      </c>
      <c r="I3" s="104">
        <v>2010</v>
      </c>
      <c r="J3" s="104">
        <v>2011</v>
      </c>
      <c r="K3" s="104">
        <v>2012</v>
      </c>
      <c r="L3" s="104">
        <v>2013</v>
      </c>
      <c r="M3" s="104">
        <v>2014</v>
      </c>
      <c r="N3" s="104">
        <v>2015</v>
      </c>
      <c r="O3" s="104">
        <v>2016</v>
      </c>
      <c r="P3" s="104">
        <v>2010</v>
      </c>
      <c r="Q3" s="104">
        <v>2011</v>
      </c>
      <c r="R3" s="104">
        <v>2012</v>
      </c>
      <c r="S3" s="104">
        <v>2013</v>
      </c>
      <c r="T3" s="104">
        <v>2014</v>
      </c>
      <c r="U3" s="104">
        <v>2015</v>
      </c>
      <c r="V3" s="104">
        <v>2016</v>
      </c>
    </row>
    <row r="4" spans="1:24" s="107" customFormat="1" x14ac:dyDescent="0.2">
      <c r="A4" s="105"/>
      <c r="B4" s="28"/>
      <c r="C4" s="28"/>
      <c r="D4" s="28"/>
      <c r="E4" s="28"/>
      <c r="F4" s="28"/>
      <c r="G4" s="28"/>
      <c r="H4" s="28"/>
      <c r="I4" s="28"/>
      <c r="J4" s="28"/>
      <c r="K4" s="28" t="s">
        <v>3</v>
      </c>
      <c r="L4" s="28"/>
      <c r="M4" s="28"/>
      <c r="N4" s="28"/>
      <c r="O4" s="28"/>
      <c r="P4" s="28"/>
      <c r="Q4" s="28"/>
      <c r="R4" s="28"/>
      <c r="S4" s="28"/>
      <c r="T4" s="28"/>
      <c r="U4" s="106"/>
      <c r="V4" s="106"/>
    </row>
    <row r="5" spans="1:24" x14ac:dyDescent="0.2">
      <c r="A5" s="108" t="s">
        <v>4</v>
      </c>
      <c r="B5" s="43">
        <v>1832.20884</v>
      </c>
      <c r="C5" s="43">
        <v>1478.0362700000001</v>
      </c>
      <c r="D5" s="43">
        <v>1255.63697</v>
      </c>
      <c r="E5" s="43">
        <v>907.82540000000006</v>
      </c>
      <c r="F5" s="43">
        <v>641.68916000000002</v>
      </c>
      <c r="G5" s="43">
        <v>292</v>
      </c>
      <c r="H5" s="43">
        <v>316.32799999999997</v>
      </c>
      <c r="I5" s="43">
        <v>802.22929290000002</v>
      </c>
      <c r="J5" s="43">
        <v>838.32549300000005</v>
      </c>
      <c r="K5" s="43">
        <v>929.28463699999998</v>
      </c>
      <c r="L5" s="43">
        <v>909.31394999999998</v>
      </c>
      <c r="M5" s="43">
        <v>786.11546499999997</v>
      </c>
      <c r="N5" s="43">
        <v>663</v>
      </c>
      <c r="O5" s="43">
        <v>692.00694275000001</v>
      </c>
      <c r="P5" s="109">
        <v>7.8260635999999995</v>
      </c>
      <c r="Q5" s="109">
        <v>13.436474</v>
      </c>
      <c r="R5" s="109">
        <v>10.831015000000001</v>
      </c>
      <c r="S5" s="109">
        <v>15.31546</v>
      </c>
      <c r="T5" s="109">
        <v>11.302552</v>
      </c>
      <c r="U5" s="109">
        <v>12</v>
      </c>
      <c r="V5" s="109">
        <v>17.310199999999998</v>
      </c>
    </row>
    <row r="6" spans="1:24" x14ac:dyDescent="0.2">
      <c r="A6" s="55" t="s">
        <v>96</v>
      </c>
      <c r="B6" s="38">
        <v>1.86941</v>
      </c>
      <c r="C6" s="38">
        <v>205.65255999999999</v>
      </c>
      <c r="D6" s="38">
        <v>87.49824000000001</v>
      </c>
      <c r="E6" s="38">
        <v>71.866350000000011</v>
      </c>
      <c r="F6" s="38">
        <v>71.39600999999999</v>
      </c>
      <c r="G6" s="38">
        <v>66</v>
      </c>
      <c r="H6" s="38" t="s">
        <v>23</v>
      </c>
      <c r="I6" s="38">
        <v>16.353283999999999</v>
      </c>
      <c r="J6" s="38">
        <v>28.078545999999999</v>
      </c>
      <c r="K6" s="38">
        <v>24.200766000000002</v>
      </c>
      <c r="L6" s="38">
        <v>21.335464999999999</v>
      </c>
      <c r="M6" s="38">
        <v>20.67454</v>
      </c>
      <c r="N6" s="38">
        <v>21</v>
      </c>
      <c r="O6" s="38" t="s">
        <v>23</v>
      </c>
      <c r="P6" s="47">
        <v>2.316811</v>
      </c>
      <c r="Q6" s="47">
        <v>3.7340429999999998</v>
      </c>
      <c r="R6" s="47">
        <v>2.6110220000000002</v>
      </c>
      <c r="S6" s="47">
        <v>2.6930070000000002</v>
      </c>
      <c r="T6" s="47">
        <v>3.2078280000000001</v>
      </c>
      <c r="U6" s="47">
        <v>3</v>
      </c>
      <c r="V6" s="47" t="s">
        <v>23</v>
      </c>
    </row>
    <row r="7" spans="1:24" x14ac:dyDescent="0.2">
      <c r="A7" s="55" t="s">
        <v>5</v>
      </c>
      <c r="B7" s="38" t="s">
        <v>23</v>
      </c>
      <c r="C7" s="38" t="s">
        <v>23</v>
      </c>
      <c r="D7" s="38" t="s">
        <v>23</v>
      </c>
      <c r="E7" s="38" t="s">
        <v>23</v>
      </c>
      <c r="F7" s="38" t="s">
        <v>23</v>
      </c>
      <c r="G7" s="38" t="s">
        <v>23</v>
      </c>
      <c r="H7" s="38" t="s">
        <v>23</v>
      </c>
      <c r="I7" s="38">
        <v>42.993383000000001</v>
      </c>
      <c r="J7" s="38">
        <v>42.186092000000002</v>
      </c>
      <c r="K7" s="38">
        <v>42.988781000000003</v>
      </c>
      <c r="L7" s="38">
        <v>53.270161000000002</v>
      </c>
      <c r="M7" s="38">
        <v>38.847354000000003</v>
      </c>
      <c r="N7" s="38">
        <v>38</v>
      </c>
      <c r="O7" s="38">
        <v>39.984963999999998</v>
      </c>
      <c r="P7" s="47">
        <v>1.1888320000000001</v>
      </c>
      <c r="Q7" s="47">
        <v>0.50065209999999993</v>
      </c>
      <c r="R7" s="47">
        <v>0.78392609999999996</v>
      </c>
      <c r="S7" s="47" t="s">
        <v>23</v>
      </c>
      <c r="T7" s="47" t="s">
        <v>23</v>
      </c>
      <c r="U7" s="47" t="s">
        <v>23</v>
      </c>
      <c r="V7" s="47">
        <v>1.0000000000000001E-18</v>
      </c>
    </row>
    <row r="8" spans="1:24" x14ac:dyDescent="0.2">
      <c r="A8" s="55" t="s">
        <v>97</v>
      </c>
      <c r="B8" s="38">
        <v>2700.3338399999998</v>
      </c>
      <c r="C8" s="38">
        <v>3123.8095600000001</v>
      </c>
      <c r="D8" s="38">
        <v>5351.8499900000006</v>
      </c>
      <c r="E8" s="38">
        <v>3618.7669900000001</v>
      </c>
      <c r="F8" s="38" t="s">
        <v>23</v>
      </c>
      <c r="G8" s="38" t="s">
        <v>23</v>
      </c>
      <c r="H8" s="38" t="s">
        <v>23</v>
      </c>
      <c r="I8" s="38">
        <v>572.86391400000002</v>
      </c>
      <c r="J8" s="38">
        <v>516.13767199999995</v>
      </c>
      <c r="K8" s="38">
        <v>494.30338599999999</v>
      </c>
      <c r="L8" s="38">
        <v>434.48603600000001</v>
      </c>
      <c r="M8" s="38">
        <v>488.53105599999998</v>
      </c>
      <c r="N8" s="38">
        <v>393</v>
      </c>
      <c r="O8" s="38">
        <v>364.37489900000003</v>
      </c>
      <c r="P8" s="38">
        <v>209.185157</v>
      </c>
      <c r="Q8" s="38">
        <v>198.126396</v>
      </c>
      <c r="R8" s="38">
        <v>170.28162699999999</v>
      </c>
      <c r="S8" s="38">
        <v>195.405371</v>
      </c>
      <c r="T8" s="38">
        <v>209.222903</v>
      </c>
      <c r="U8" s="38">
        <v>192</v>
      </c>
      <c r="V8" s="38">
        <v>178.22499999999999</v>
      </c>
    </row>
    <row r="9" spans="1:24" x14ac:dyDescent="0.2">
      <c r="A9" s="55" t="s">
        <v>98</v>
      </c>
      <c r="B9" s="38" t="s">
        <v>23</v>
      </c>
      <c r="C9" s="38" t="s">
        <v>23</v>
      </c>
      <c r="D9" s="38" t="s">
        <v>23</v>
      </c>
      <c r="E9" s="38" t="s">
        <v>23</v>
      </c>
      <c r="F9" s="38" t="s">
        <v>23</v>
      </c>
      <c r="G9" s="38" t="s">
        <v>23</v>
      </c>
      <c r="H9" s="38" t="s">
        <v>23</v>
      </c>
      <c r="I9" s="38">
        <v>469.69108499999999</v>
      </c>
      <c r="J9" s="38">
        <v>431.11138099999999</v>
      </c>
      <c r="K9" s="38">
        <v>457.08223900000002</v>
      </c>
      <c r="L9" s="38">
        <v>638.15731900000003</v>
      </c>
      <c r="M9" s="38">
        <v>606.15970800000002</v>
      </c>
      <c r="N9" s="38">
        <v>397</v>
      </c>
      <c r="O9" s="38" t="s">
        <v>23</v>
      </c>
      <c r="P9" s="47" t="s">
        <v>23</v>
      </c>
      <c r="Q9" s="47" t="s">
        <v>23</v>
      </c>
      <c r="R9" s="47" t="s">
        <v>23</v>
      </c>
      <c r="S9" s="47" t="s">
        <v>23</v>
      </c>
      <c r="T9" s="47" t="s">
        <v>23</v>
      </c>
      <c r="U9" s="47" t="s">
        <v>23</v>
      </c>
      <c r="V9" s="47" t="s">
        <v>23</v>
      </c>
    </row>
    <row r="10" spans="1:24" x14ac:dyDescent="0.2">
      <c r="A10" s="55" t="s">
        <v>8</v>
      </c>
      <c r="B10" s="38">
        <v>0.15765999999999999</v>
      </c>
      <c r="C10" s="38">
        <v>8.8230000000000003E-2</v>
      </c>
      <c r="D10" s="38">
        <v>5.1240000000000001E-2</v>
      </c>
      <c r="E10" s="38">
        <v>8.8290000000000007E-2</v>
      </c>
      <c r="F10" s="38">
        <v>0.10773999999999999</v>
      </c>
      <c r="G10" s="38">
        <v>4.2700000000000002E-2</v>
      </c>
      <c r="H10" s="38">
        <v>3.9630000000000006E-2</v>
      </c>
      <c r="I10" s="38">
        <v>0.61878999999999995</v>
      </c>
      <c r="J10" s="38">
        <v>0.44654899999999997</v>
      </c>
      <c r="K10" s="38">
        <v>0.47752499999999998</v>
      </c>
      <c r="L10" s="38">
        <v>0.701376</v>
      </c>
      <c r="M10" s="38">
        <v>0.56203700000000001</v>
      </c>
      <c r="N10" s="38">
        <v>0.25752399999999998</v>
      </c>
      <c r="O10" s="38">
        <v>0.32230799999999998</v>
      </c>
      <c r="P10" s="47">
        <v>5.8467999999999999E-2</v>
      </c>
      <c r="Q10" s="47">
        <v>6.9015000000000007E-2</v>
      </c>
      <c r="R10" s="47">
        <v>4.4477999999999997E-2</v>
      </c>
      <c r="S10" s="47">
        <v>1.3109000000000001E-2</v>
      </c>
      <c r="T10" s="47">
        <v>0.38443699999999997</v>
      </c>
      <c r="U10" s="47">
        <v>4.5000000000000001E-6</v>
      </c>
      <c r="V10" s="47">
        <v>6.2580999999999998E-2</v>
      </c>
    </row>
    <row r="11" spans="1:24" x14ac:dyDescent="0.2">
      <c r="A11" s="55" t="s">
        <v>9</v>
      </c>
      <c r="B11" s="38" t="s">
        <v>23</v>
      </c>
      <c r="C11" s="38" t="s">
        <v>23</v>
      </c>
      <c r="D11" s="38" t="s">
        <v>23</v>
      </c>
      <c r="E11" s="38" t="s">
        <v>23</v>
      </c>
      <c r="F11" s="38" t="s">
        <v>23</v>
      </c>
      <c r="G11" s="38" t="s">
        <v>23</v>
      </c>
      <c r="H11" s="38" t="s">
        <v>23</v>
      </c>
      <c r="I11" s="38">
        <v>639.56083599999999</v>
      </c>
      <c r="J11" s="38">
        <v>700.99178099999995</v>
      </c>
      <c r="K11" s="38">
        <v>639.08975099999998</v>
      </c>
      <c r="L11" s="38">
        <v>688.536609</v>
      </c>
      <c r="M11" s="38">
        <v>695.28274399999998</v>
      </c>
      <c r="N11" s="38">
        <v>584</v>
      </c>
      <c r="O11" s="38">
        <v>512.23736299999996</v>
      </c>
      <c r="P11" s="47" t="s">
        <v>23</v>
      </c>
      <c r="Q11" s="47" t="s">
        <v>23</v>
      </c>
      <c r="R11" s="47" t="s">
        <v>23</v>
      </c>
      <c r="S11" s="47" t="s">
        <v>23</v>
      </c>
      <c r="T11" s="47" t="s">
        <v>23</v>
      </c>
      <c r="U11" s="47" t="s">
        <v>23</v>
      </c>
      <c r="V11" s="47" t="s">
        <v>23</v>
      </c>
    </row>
    <row r="12" spans="1:24" x14ac:dyDescent="0.2">
      <c r="A12" s="110" t="s">
        <v>10</v>
      </c>
      <c r="B12" s="46" t="s">
        <v>23</v>
      </c>
      <c r="C12" s="46">
        <v>146.48199</v>
      </c>
      <c r="D12" s="46">
        <v>161.94456</v>
      </c>
      <c r="E12" s="46">
        <v>104.46353999999999</v>
      </c>
      <c r="F12" s="46">
        <v>107.80399</v>
      </c>
      <c r="G12" s="46">
        <v>94</v>
      </c>
      <c r="H12" s="46">
        <v>110.164</v>
      </c>
      <c r="I12" s="46">
        <v>592.44300599999997</v>
      </c>
      <c r="J12" s="46">
        <v>634.14495499999998</v>
      </c>
      <c r="K12" s="46">
        <v>594.61683600000003</v>
      </c>
      <c r="L12" s="46">
        <v>584.40470300000004</v>
      </c>
      <c r="M12" s="46">
        <v>534.25409200000001</v>
      </c>
      <c r="N12" s="46">
        <v>416</v>
      </c>
      <c r="O12" s="46">
        <v>368.82022699999999</v>
      </c>
      <c r="P12" s="111" t="s">
        <v>23</v>
      </c>
      <c r="Q12" s="111" t="s">
        <v>23</v>
      </c>
      <c r="R12" s="111" t="s">
        <v>23</v>
      </c>
      <c r="S12" s="111" t="s">
        <v>23</v>
      </c>
      <c r="T12" s="111" t="s">
        <v>23</v>
      </c>
      <c r="U12" s="111" t="s">
        <v>23</v>
      </c>
      <c r="V12" s="47" t="s">
        <v>23</v>
      </c>
    </row>
    <row r="13" spans="1:24" s="107" customFormat="1" x14ac:dyDescent="0.2">
      <c r="A13" s="105"/>
      <c r="B13" s="28"/>
      <c r="C13" s="28"/>
      <c r="D13" s="28"/>
      <c r="E13" s="28"/>
      <c r="F13" s="28"/>
      <c r="G13" s="28"/>
      <c r="H13" s="28" t="s">
        <v>14</v>
      </c>
      <c r="I13" s="28"/>
      <c r="J13" s="28"/>
      <c r="K13" s="28" t="s">
        <v>13</v>
      </c>
      <c r="L13" s="28"/>
      <c r="M13" s="28"/>
      <c r="N13" s="28"/>
      <c r="O13" s="28" t="s">
        <v>14</v>
      </c>
      <c r="P13" s="28"/>
      <c r="Q13" s="28"/>
      <c r="R13" s="28"/>
      <c r="S13" s="28"/>
      <c r="T13" s="28"/>
      <c r="U13" s="106"/>
      <c r="V13" s="106" t="s">
        <v>14</v>
      </c>
    </row>
    <row r="14" spans="1:24" x14ac:dyDescent="0.2">
      <c r="A14" s="108" t="s">
        <v>99</v>
      </c>
      <c r="B14" s="43">
        <v>326.66462000000001</v>
      </c>
      <c r="C14" s="43">
        <v>379.40582000000001</v>
      </c>
      <c r="D14" s="43">
        <v>321.73653999999999</v>
      </c>
      <c r="E14" s="43">
        <v>264.77143000000001</v>
      </c>
      <c r="F14" s="43">
        <v>227.78085999999999</v>
      </c>
      <c r="G14" s="43">
        <v>169</v>
      </c>
      <c r="H14" s="43">
        <v>145.34800000000001</v>
      </c>
      <c r="I14" s="43">
        <v>15.455208000000001</v>
      </c>
      <c r="J14" s="43">
        <v>108.860114</v>
      </c>
      <c r="K14" s="43">
        <v>140.43902</v>
      </c>
      <c r="L14" s="43">
        <v>124.300972</v>
      </c>
      <c r="M14" s="43">
        <v>108.984616</v>
      </c>
      <c r="N14" s="43">
        <v>89</v>
      </c>
      <c r="O14" s="43">
        <v>85.174090000000007</v>
      </c>
      <c r="P14" s="109">
        <v>1.122647</v>
      </c>
      <c r="Q14" s="109">
        <v>10.053334</v>
      </c>
      <c r="R14" s="109">
        <v>12.320031999999999</v>
      </c>
      <c r="S14" s="109">
        <v>10.068001000000001</v>
      </c>
      <c r="T14" s="109">
        <v>9.4485740000000007</v>
      </c>
      <c r="U14" s="109">
        <v>7.2</v>
      </c>
      <c r="V14" s="109">
        <v>7.6194100000000002</v>
      </c>
    </row>
    <row r="15" spans="1:24" ht="15.75" customHeight="1" x14ac:dyDescent="0.2">
      <c r="A15" s="55" t="s">
        <v>18</v>
      </c>
      <c r="B15" s="38">
        <v>162.31421</v>
      </c>
      <c r="C15" s="38">
        <v>191.02064999999999</v>
      </c>
      <c r="D15" s="38">
        <v>135.02342000000002</v>
      </c>
      <c r="E15" s="38">
        <v>167.38941</v>
      </c>
      <c r="F15" s="38">
        <v>196.01388</v>
      </c>
      <c r="G15" s="38">
        <v>226</v>
      </c>
      <c r="H15" s="38">
        <v>162.99700000000001</v>
      </c>
      <c r="I15" s="38">
        <v>60.638908999999998</v>
      </c>
      <c r="J15" s="38">
        <v>73.309376</v>
      </c>
      <c r="K15" s="38">
        <v>55.141692999999997</v>
      </c>
      <c r="L15" s="38">
        <v>58.207042000000001</v>
      </c>
      <c r="M15" s="38">
        <v>69.944142999999997</v>
      </c>
      <c r="N15" s="38">
        <v>84</v>
      </c>
      <c r="O15" s="38">
        <v>70.074425000000005</v>
      </c>
      <c r="P15" s="47">
        <v>5.2985639999999998</v>
      </c>
      <c r="Q15" s="47">
        <v>5.2515479999999997</v>
      </c>
      <c r="R15" s="47">
        <v>3.9034300000000002</v>
      </c>
      <c r="S15" s="47">
        <v>4.5628780000000004</v>
      </c>
      <c r="T15" s="47">
        <v>5.733193</v>
      </c>
      <c r="U15" s="47">
        <v>4.5999999999999996</v>
      </c>
      <c r="V15" s="47">
        <v>6.0769399999999996</v>
      </c>
    </row>
    <row r="16" spans="1:24" ht="15.75" customHeight="1" x14ac:dyDescent="0.2">
      <c r="A16" s="55" t="s">
        <v>100</v>
      </c>
      <c r="B16" s="38">
        <v>0.15746000000000002</v>
      </c>
      <c r="C16" s="38">
        <v>0.23346</v>
      </c>
      <c r="D16" s="38">
        <v>0.29676999999999998</v>
      </c>
      <c r="E16" s="38">
        <v>0.17706</v>
      </c>
      <c r="F16" s="38">
        <v>0.28910000000000002</v>
      </c>
      <c r="G16" s="38">
        <v>0.4546</v>
      </c>
      <c r="H16" s="38">
        <v>0.59524999999999995</v>
      </c>
      <c r="I16" s="38">
        <v>7.0272000000000001E-2</v>
      </c>
      <c r="J16" s="38">
        <v>0.13055800000000001</v>
      </c>
      <c r="K16" s="38">
        <v>0.113134</v>
      </c>
      <c r="L16" s="38">
        <v>7.8638E-2</v>
      </c>
      <c r="M16" s="38">
        <v>0.110454</v>
      </c>
      <c r="N16" s="38">
        <v>0.110454</v>
      </c>
      <c r="O16" s="38">
        <v>0.289101</v>
      </c>
      <c r="P16" s="47">
        <v>2.6289999999999998E-3</v>
      </c>
      <c r="Q16" s="47">
        <v>2.6819999999999999E-3</v>
      </c>
      <c r="R16" s="47">
        <v>2.6900000000000001E-3</v>
      </c>
      <c r="S16" s="47">
        <v>3.8089999999999999E-3</v>
      </c>
      <c r="T16" s="47">
        <v>3.4229999999999998E-3</v>
      </c>
      <c r="U16" s="47">
        <v>6.6259999999999999E-3</v>
      </c>
      <c r="V16" s="47">
        <v>3.3149999999999998E-3</v>
      </c>
      <c r="X16" s="24">
        <v>4.1000000000000003E-3</v>
      </c>
    </row>
    <row r="17" spans="1:24" ht="15.75" customHeight="1" x14ac:dyDescent="0.2">
      <c r="A17" s="110" t="s">
        <v>28</v>
      </c>
      <c r="B17" s="46">
        <v>1.67123</v>
      </c>
      <c r="C17" s="46">
        <v>1.56447</v>
      </c>
      <c r="D17" s="46">
        <v>0.92191999999999996</v>
      </c>
      <c r="E17" s="46">
        <v>2.4970700000000003</v>
      </c>
      <c r="F17" s="46" t="s">
        <v>23</v>
      </c>
      <c r="G17" s="46" t="s">
        <v>23</v>
      </c>
      <c r="H17" s="46" t="s">
        <v>23</v>
      </c>
      <c r="I17" s="46">
        <v>0.83399500000000004</v>
      </c>
      <c r="J17" s="46">
        <v>0.59604500000000005</v>
      </c>
      <c r="K17" s="46">
        <v>0.41422700000000001</v>
      </c>
      <c r="L17" s="46">
        <v>1.0889329999999999</v>
      </c>
      <c r="M17" s="46">
        <v>0.25118499999999999</v>
      </c>
      <c r="N17" s="46">
        <v>1</v>
      </c>
      <c r="O17" s="46">
        <v>0.845225</v>
      </c>
      <c r="P17" s="111">
        <v>0.29919099999999998</v>
      </c>
      <c r="Q17" s="111">
        <v>3.0460000000000001E-2</v>
      </c>
      <c r="R17" s="111">
        <v>5.9673999999999998E-2</v>
      </c>
      <c r="S17" s="111">
        <v>0.13626199999999999</v>
      </c>
      <c r="T17" s="111">
        <v>0.13027</v>
      </c>
      <c r="U17" s="111">
        <v>0.1</v>
      </c>
      <c r="V17" s="111">
        <v>2.8641E-2</v>
      </c>
      <c r="X17" s="24">
        <v>2.1489999999999999E-3</v>
      </c>
    </row>
    <row r="18" spans="1:24" s="107" customFormat="1" x14ac:dyDescent="0.2">
      <c r="A18" s="105"/>
      <c r="B18" s="28"/>
      <c r="C18" s="28"/>
      <c r="D18" s="28"/>
      <c r="E18" s="28"/>
      <c r="F18" s="28"/>
      <c r="G18" s="28"/>
      <c r="H18" s="28" t="s">
        <v>14</v>
      </c>
      <c r="I18" s="28"/>
      <c r="J18" s="28"/>
      <c r="K18" s="28" t="s">
        <v>29</v>
      </c>
      <c r="L18" s="28"/>
      <c r="M18" s="28"/>
      <c r="N18" s="28"/>
      <c r="O18" s="28" t="s">
        <v>14</v>
      </c>
      <c r="P18" s="28"/>
      <c r="Q18" s="28"/>
      <c r="R18" s="28"/>
      <c r="S18" s="28"/>
      <c r="T18" s="28"/>
      <c r="U18" s="106"/>
      <c r="V18" s="106" t="s">
        <v>14</v>
      </c>
      <c r="X18" s="107">
        <v>1.042E-3</v>
      </c>
    </row>
    <row r="19" spans="1:24" x14ac:dyDescent="0.2">
      <c r="A19" s="108" t="s">
        <v>101</v>
      </c>
      <c r="B19" s="109">
        <v>0.15769</v>
      </c>
      <c r="C19" s="109">
        <v>7.1489999999999998E-2</v>
      </c>
      <c r="D19" s="109">
        <v>3.1829999999999997E-2</v>
      </c>
      <c r="E19" s="109">
        <v>1.753E-2</v>
      </c>
      <c r="F19" s="109">
        <v>1.423E-2</v>
      </c>
      <c r="G19" s="109">
        <v>4.1000000000000003E-3</v>
      </c>
      <c r="H19" s="109">
        <v>6.5300000000000002E-3</v>
      </c>
      <c r="I19" s="109">
        <v>0.105764</v>
      </c>
      <c r="J19" s="109">
        <v>6.4238000000000003E-2</v>
      </c>
      <c r="K19" s="109">
        <v>3.4264999999999997E-2</v>
      </c>
      <c r="L19" s="109">
        <v>1.8481000000000001E-2</v>
      </c>
      <c r="M19" s="109">
        <v>5.5209000000000001E-2</v>
      </c>
      <c r="N19" s="109">
        <v>2.1489999999999999E-3</v>
      </c>
      <c r="O19" s="109">
        <v>1.1853000000000001E-2</v>
      </c>
      <c r="P19" s="109">
        <v>2.1489999999999999E-3</v>
      </c>
      <c r="Q19" s="109">
        <v>6.6889999999999996E-3</v>
      </c>
      <c r="R19" s="109">
        <v>5.8729999999999997E-3</v>
      </c>
      <c r="S19" s="109">
        <v>8.0800000000000002E-4</v>
      </c>
      <c r="T19" s="109">
        <v>1.2880000000000001E-3</v>
      </c>
      <c r="U19" s="109">
        <v>1.042E-3</v>
      </c>
      <c r="V19" s="109">
        <v>2.9100000000000003E-4</v>
      </c>
    </row>
    <row r="20" spans="1:24" x14ac:dyDescent="0.2">
      <c r="A20" s="55" t="s">
        <v>32</v>
      </c>
      <c r="B20" s="38">
        <v>64.884630000000001</v>
      </c>
      <c r="C20" s="38">
        <v>43.055860000000003</v>
      </c>
      <c r="D20" s="38">
        <v>35.567250000000001</v>
      </c>
      <c r="E20" s="38">
        <v>32.687519999999999</v>
      </c>
      <c r="F20" s="38">
        <v>28.77421</v>
      </c>
      <c r="G20" s="38">
        <v>22</v>
      </c>
      <c r="H20" s="38">
        <v>18.450200000000002</v>
      </c>
      <c r="I20" s="38">
        <v>37.607374</v>
      </c>
      <c r="J20" s="38">
        <v>29.41459</v>
      </c>
      <c r="K20" s="38">
        <v>34.507359999999998</v>
      </c>
      <c r="L20" s="38">
        <v>26.945063999999999</v>
      </c>
      <c r="M20" s="38">
        <v>25.635034999999998</v>
      </c>
      <c r="N20" s="38">
        <v>21</v>
      </c>
      <c r="O20" s="38">
        <v>22.571486</v>
      </c>
      <c r="P20" s="47">
        <v>8.5530690000000007</v>
      </c>
      <c r="Q20" s="47">
        <v>8.8980239999999995</v>
      </c>
      <c r="R20" s="47">
        <v>8.2610200000000003</v>
      </c>
      <c r="S20" s="47">
        <v>8.2192329999999991</v>
      </c>
      <c r="T20" s="47">
        <v>7.2798090000000002</v>
      </c>
      <c r="U20" s="47">
        <v>6.4</v>
      </c>
      <c r="V20" s="47">
        <v>6.4032900000000001</v>
      </c>
    </row>
    <row r="21" spans="1:24" x14ac:dyDescent="0.2">
      <c r="A21" s="55" t="s">
        <v>34</v>
      </c>
      <c r="B21" s="38">
        <v>76.464381055611184</v>
      </c>
      <c r="C21" s="38">
        <v>69.607944956510465</v>
      </c>
      <c r="D21" s="38">
        <v>54.059459459459461</v>
      </c>
      <c r="E21" s="38">
        <v>63.301369714619995</v>
      </c>
      <c r="F21" s="38">
        <f>(63.017*1.22)</f>
        <v>76.880740000000003</v>
      </c>
      <c r="G21" s="38" t="s">
        <v>23</v>
      </c>
      <c r="H21" s="38" t="s">
        <v>23</v>
      </c>
      <c r="I21" s="38">
        <v>20.081028</v>
      </c>
      <c r="J21" s="38">
        <v>23.770067999999998</v>
      </c>
      <c r="K21" s="38">
        <v>19.732821999999999</v>
      </c>
      <c r="L21" s="38">
        <v>18.965858000000001</v>
      </c>
      <c r="M21" s="38">
        <v>21.585798</v>
      </c>
      <c r="N21" s="38" t="s">
        <v>23</v>
      </c>
      <c r="O21" s="38" t="s">
        <v>23</v>
      </c>
      <c r="P21" s="47">
        <v>2.7860140000000002</v>
      </c>
      <c r="Q21" s="47">
        <v>3.7273000000000001</v>
      </c>
      <c r="R21" s="47">
        <v>3.110058</v>
      </c>
      <c r="S21" s="47">
        <v>3.4926910000000002</v>
      </c>
      <c r="T21" s="47">
        <v>3.0838269999999999</v>
      </c>
      <c r="U21" s="47" t="s">
        <v>23</v>
      </c>
      <c r="V21" s="47" t="s">
        <v>23</v>
      </c>
    </row>
    <row r="22" spans="1:24" x14ac:dyDescent="0.2">
      <c r="A22" s="55" t="s">
        <v>37</v>
      </c>
      <c r="B22" s="38">
        <v>896.15801999999996</v>
      </c>
      <c r="C22" s="38">
        <v>934.57050000000004</v>
      </c>
      <c r="D22" s="38">
        <v>763.15923999999995</v>
      </c>
      <c r="E22" s="38">
        <v>813.15872999999999</v>
      </c>
      <c r="F22" s="38">
        <v>783.40495999999996</v>
      </c>
      <c r="G22" s="38" t="s">
        <v>23</v>
      </c>
      <c r="H22" s="38" t="s">
        <v>23</v>
      </c>
      <c r="I22" s="38">
        <v>308.85868799999997</v>
      </c>
      <c r="J22" s="38">
        <v>275.31323200000003</v>
      </c>
      <c r="K22" s="38">
        <v>215.45487199999999</v>
      </c>
      <c r="L22" s="38">
        <v>202.81406200000001</v>
      </c>
      <c r="M22" s="38">
        <v>176.40027599999999</v>
      </c>
      <c r="N22" s="38" t="s">
        <v>23</v>
      </c>
      <c r="O22" s="38" t="s">
        <v>23</v>
      </c>
      <c r="P22" s="47">
        <v>44.584147000000002</v>
      </c>
      <c r="Q22" s="47">
        <v>40.351700999999998</v>
      </c>
      <c r="R22" s="47">
        <v>32.794128999999998</v>
      </c>
      <c r="S22" s="47">
        <v>34.507266999999999</v>
      </c>
      <c r="T22" s="47">
        <v>32.651515000000003</v>
      </c>
      <c r="U22" s="47" t="s">
        <v>23</v>
      </c>
      <c r="V22" s="47" t="s">
        <v>23</v>
      </c>
    </row>
    <row r="23" spans="1:24" x14ac:dyDescent="0.2">
      <c r="A23" s="55" t="s">
        <v>39</v>
      </c>
      <c r="B23" s="38">
        <v>597.03616</v>
      </c>
      <c r="C23" s="38">
        <v>493.71284000000003</v>
      </c>
      <c r="D23" s="38">
        <v>346.03428000000002</v>
      </c>
      <c r="E23" s="38">
        <v>355.63042999999999</v>
      </c>
      <c r="F23" s="38">
        <v>68.855999999999995</v>
      </c>
      <c r="G23" s="38">
        <v>176</v>
      </c>
      <c r="H23" s="38">
        <v>152.91800000000001</v>
      </c>
      <c r="I23" s="38">
        <v>175.22860700000001</v>
      </c>
      <c r="J23" s="38">
        <v>150.562241</v>
      </c>
      <c r="K23" s="38">
        <v>112.840693</v>
      </c>
      <c r="L23" s="38">
        <v>98.697280000000006</v>
      </c>
      <c r="M23" s="38">
        <v>20.420397999999999</v>
      </c>
      <c r="N23" s="38">
        <v>60</v>
      </c>
      <c r="O23" s="38">
        <v>57.025469000000001</v>
      </c>
      <c r="P23" s="47">
        <v>26.993759000000001</v>
      </c>
      <c r="Q23" s="47">
        <v>23.781759000000001</v>
      </c>
      <c r="R23" s="47">
        <v>15.959210000000001</v>
      </c>
      <c r="S23" s="47">
        <v>15.718646</v>
      </c>
      <c r="T23" s="47">
        <v>13.316478999999999</v>
      </c>
      <c r="U23" s="47">
        <v>9.5</v>
      </c>
      <c r="V23" s="47">
        <v>10.0093</v>
      </c>
    </row>
    <row r="24" spans="1:24" x14ac:dyDescent="0.2">
      <c r="A24" s="55" t="s">
        <v>102</v>
      </c>
      <c r="B24" s="38" t="s">
        <v>23</v>
      </c>
      <c r="C24" s="38" t="s">
        <v>23</v>
      </c>
      <c r="D24" s="38" t="s">
        <v>23</v>
      </c>
      <c r="E24" s="38" t="s">
        <v>23</v>
      </c>
      <c r="F24" s="38">
        <v>1035.20208</v>
      </c>
      <c r="G24" s="38">
        <v>2347</v>
      </c>
      <c r="H24" s="38" t="s">
        <v>23</v>
      </c>
      <c r="I24" s="38" t="s">
        <v>23</v>
      </c>
      <c r="J24" s="38" t="s">
        <v>23</v>
      </c>
      <c r="K24" s="38" t="s">
        <v>23</v>
      </c>
      <c r="L24" s="38" t="s">
        <v>23</v>
      </c>
      <c r="M24" s="38">
        <v>10.282772</v>
      </c>
      <c r="N24" s="38">
        <v>21</v>
      </c>
      <c r="O24" s="38" t="s">
        <v>23</v>
      </c>
      <c r="P24" s="47" t="s">
        <v>23</v>
      </c>
      <c r="Q24" s="47" t="s">
        <v>23</v>
      </c>
      <c r="R24" s="47" t="s">
        <v>23</v>
      </c>
      <c r="S24" s="47" t="s">
        <v>23</v>
      </c>
      <c r="T24" s="47" t="s">
        <v>23</v>
      </c>
      <c r="U24" s="47" t="s">
        <v>23</v>
      </c>
      <c r="V24" s="47" t="s">
        <v>23</v>
      </c>
    </row>
    <row r="25" spans="1:24" x14ac:dyDescent="0.2">
      <c r="A25" s="55" t="s">
        <v>41</v>
      </c>
      <c r="B25" s="38">
        <v>0.60703999999999991</v>
      </c>
      <c r="C25" s="38">
        <v>0.40373999999999999</v>
      </c>
      <c r="D25" s="38">
        <v>0.33068000000000003</v>
      </c>
      <c r="E25" s="38">
        <v>0.28886000000000001</v>
      </c>
      <c r="F25" s="38">
        <v>0.28426999999999997</v>
      </c>
      <c r="G25" s="38">
        <v>0.3468</v>
      </c>
      <c r="H25" s="38">
        <v>41.816000000000003</v>
      </c>
      <c r="I25" s="38">
        <v>12.313211000000001</v>
      </c>
      <c r="J25" s="38">
        <v>11.327942999999999</v>
      </c>
      <c r="K25" s="38">
        <v>9.7833740000000002</v>
      </c>
      <c r="L25" s="38">
        <v>10.667954999999999</v>
      </c>
      <c r="M25" s="38">
        <v>10.017649</v>
      </c>
      <c r="N25" s="38">
        <v>9</v>
      </c>
      <c r="O25" s="38">
        <v>8.6921459999999993</v>
      </c>
      <c r="P25" s="47">
        <v>1.8377829999999999</v>
      </c>
      <c r="Q25" s="47">
        <v>1.3185340000000001</v>
      </c>
      <c r="R25" s="47">
        <v>1.294575</v>
      </c>
      <c r="S25" s="47">
        <v>1.0605359999999999</v>
      </c>
      <c r="T25" s="47">
        <v>1.1467670000000001</v>
      </c>
      <c r="U25" s="47">
        <v>0.8</v>
      </c>
      <c r="V25" s="47">
        <v>1.01285</v>
      </c>
    </row>
    <row r="26" spans="1:24" x14ac:dyDescent="0.2">
      <c r="A26" s="55" t="s">
        <v>103</v>
      </c>
      <c r="B26" s="38" t="s">
        <v>23</v>
      </c>
      <c r="C26" s="38" t="s">
        <v>23</v>
      </c>
      <c r="D26" s="38" t="s">
        <v>23</v>
      </c>
      <c r="E26" s="38" t="s">
        <v>23</v>
      </c>
      <c r="F26" s="38">
        <v>115.59626</v>
      </c>
      <c r="G26" s="38" t="s">
        <v>23</v>
      </c>
      <c r="H26" s="38" t="s">
        <v>23</v>
      </c>
      <c r="I26" s="38" t="s">
        <v>23</v>
      </c>
      <c r="J26" s="38" t="s">
        <v>23</v>
      </c>
      <c r="K26" s="38" t="s">
        <v>23</v>
      </c>
      <c r="L26" s="38" t="s">
        <v>23</v>
      </c>
      <c r="M26" s="38">
        <v>19.117034</v>
      </c>
      <c r="N26" s="38" t="s">
        <v>23</v>
      </c>
      <c r="O26" s="38" t="s">
        <v>23</v>
      </c>
      <c r="P26" s="38" t="s">
        <v>23</v>
      </c>
      <c r="Q26" s="38" t="s">
        <v>23</v>
      </c>
      <c r="R26" s="38" t="s">
        <v>23</v>
      </c>
      <c r="S26" s="38" t="s">
        <v>23</v>
      </c>
      <c r="T26" s="47">
        <v>6.5864250000000002</v>
      </c>
      <c r="U26" s="47" t="s">
        <v>23</v>
      </c>
      <c r="V26" s="47" t="s">
        <v>23</v>
      </c>
    </row>
    <row r="27" spans="1:24" x14ac:dyDescent="0.2">
      <c r="A27" s="55" t="s">
        <v>43</v>
      </c>
      <c r="B27" s="38">
        <v>80.304550000000006</v>
      </c>
      <c r="C27" s="38">
        <v>126.39299000000001</v>
      </c>
      <c r="D27" s="38">
        <v>90.355289999999997</v>
      </c>
      <c r="E27" s="38">
        <v>79.581299999999999</v>
      </c>
      <c r="F27" s="38" t="s">
        <v>23</v>
      </c>
      <c r="G27" s="38" t="s">
        <v>23</v>
      </c>
      <c r="H27" s="38" t="s">
        <v>23</v>
      </c>
      <c r="I27" s="38">
        <v>52.628996000000001</v>
      </c>
      <c r="J27" s="38">
        <v>59.382086000000001</v>
      </c>
      <c r="K27" s="38">
        <v>49.287773999999999</v>
      </c>
      <c r="L27" s="38">
        <v>34.788196999999997</v>
      </c>
      <c r="M27" s="38" t="s">
        <v>23</v>
      </c>
      <c r="N27" s="38" t="s">
        <v>23</v>
      </c>
      <c r="O27" s="38" t="s">
        <v>23</v>
      </c>
      <c r="P27" s="47">
        <v>3.4810310000000002</v>
      </c>
      <c r="Q27" s="47">
        <v>8.4671710000000004</v>
      </c>
      <c r="R27" s="47">
        <v>7.0518380000000001</v>
      </c>
      <c r="S27" s="47">
        <v>6.3476999999999997</v>
      </c>
      <c r="T27" s="38" t="s">
        <v>23</v>
      </c>
      <c r="U27" s="47" t="s">
        <v>23</v>
      </c>
      <c r="V27" s="47" t="s">
        <v>23</v>
      </c>
    </row>
    <row r="28" spans="1:24" x14ac:dyDescent="0.2">
      <c r="A28" s="55" t="s">
        <v>47</v>
      </c>
      <c r="B28" s="38" t="s">
        <v>23</v>
      </c>
      <c r="C28" s="38" t="s">
        <v>23</v>
      </c>
      <c r="D28" s="38">
        <v>2.54305</v>
      </c>
      <c r="E28" s="38">
        <v>2.0437599999999998</v>
      </c>
      <c r="F28" s="38">
        <v>0.83731</v>
      </c>
      <c r="G28" s="38">
        <v>1</v>
      </c>
      <c r="H28" s="38">
        <v>1.3326099999999999</v>
      </c>
      <c r="I28" s="38" t="s">
        <v>23</v>
      </c>
      <c r="J28" s="38" t="s">
        <v>23</v>
      </c>
      <c r="K28" s="38">
        <v>5.8654539999999997</v>
      </c>
      <c r="L28" s="38">
        <v>5.7990060000000003</v>
      </c>
      <c r="M28" s="38">
        <v>4.0598070000000002</v>
      </c>
      <c r="N28" s="38">
        <v>6</v>
      </c>
      <c r="O28" s="38">
        <v>6.2260619999999998</v>
      </c>
      <c r="P28" s="38" t="s">
        <v>23</v>
      </c>
      <c r="Q28" s="38" t="s">
        <v>23</v>
      </c>
      <c r="R28" s="47">
        <v>0.31686799999999998</v>
      </c>
      <c r="S28" s="47">
        <v>0.47457199999999999</v>
      </c>
      <c r="T28" s="47">
        <v>0.30617</v>
      </c>
      <c r="U28" s="47">
        <v>0.4</v>
      </c>
      <c r="V28" s="47">
        <v>0.13387399999999999</v>
      </c>
    </row>
    <row r="29" spans="1:24" x14ac:dyDescent="0.2">
      <c r="A29" s="55" t="s">
        <v>48</v>
      </c>
      <c r="B29" s="38">
        <v>547.11494999999991</v>
      </c>
      <c r="C29" s="38">
        <v>50.521380000000001</v>
      </c>
      <c r="D29" s="38">
        <v>45.111969999999999</v>
      </c>
      <c r="E29" s="38">
        <v>54.822969999999998</v>
      </c>
      <c r="F29" s="38">
        <v>51.223440000000004</v>
      </c>
      <c r="G29" s="38">
        <v>50</v>
      </c>
      <c r="H29" s="38">
        <v>36.9</v>
      </c>
      <c r="I29" s="38">
        <v>35.204678999999999</v>
      </c>
      <c r="J29" s="38">
        <v>29.836597999999999</v>
      </c>
      <c r="K29" s="38">
        <v>28.553660000000001</v>
      </c>
      <c r="L29" s="38">
        <v>29.225839000000001</v>
      </c>
      <c r="M29" s="38">
        <v>33.307884000000001</v>
      </c>
      <c r="N29" s="38">
        <v>30</v>
      </c>
      <c r="O29" s="38">
        <v>25.873806999999999</v>
      </c>
      <c r="P29" s="47">
        <v>4.2978889999999996</v>
      </c>
      <c r="Q29" s="47">
        <v>2.9264510000000001</v>
      </c>
      <c r="R29" s="47">
        <v>3.4034019999999998</v>
      </c>
      <c r="S29" s="47">
        <v>3.54765</v>
      </c>
      <c r="T29" s="47">
        <v>3.7940559999999999</v>
      </c>
      <c r="U29" s="47">
        <v>3.3</v>
      </c>
      <c r="V29" s="47">
        <v>2.7862100000000001</v>
      </c>
    </row>
    <row r="30" spans="1:24" x14ac:dyDescent="0.2">
      <c r="A30" s="55" t="s">
        <v>73</v>
      </c>
      <c r="B30" s="38">
        <v>5.2010299999999994</v>
      </c>
      <c r="C30" s="38">
        <v>3.6927600000000003</v>
      </c>
      <c r="D30" s="38">
        <v>2.41967</v>
      </c>
      <c r="E30" s="38">
        <v>1.8272699999999999</v>
      </c>
      <c r="F30" s="38">
        <v>2.5042499999999999</v>
      </c>
      <c r="G30" s="38">
        <v>2</v>
      </c>
      <c r="H30" s="38">
        <v>1.6051600000000001</v>
      </c>
      <c r="I30" s="38">
        <v>3.5043679999999999</v>
      </c>
      <c r="J30" s="38">
        <v>4.4670769999999997</v>
      </c>
      <c r="K30" s="38">
        <v>3.36191</v>
      </c>
      <c r="L30" s="38">
        <v>3.7309049999999999</v>
      </c>
      <c r="M30" s="38">
        <v>4.3133929999999996</v>
      </c>
      <c r="N30" s="38">
        <v>4</v>
      </c>
      <c r="O30" s="38">
        <v>4.1666410000000003</v>
      </c>
      <c r="P30" s="47">
        <v>0.55211100000000002</v>
      </c>
      <c r="Q30" s="47">
        <v>0.293126</v>
      </c>
      <c r="R30" s="47">
        <v>0.37979800000000002</v>
      </c>
      <c r="S30" s="47">
        <v>0.497915</v>
      </c>
      <c r="T30" s="47">
        <v>0.58156399999999997</v>
      </c>
      <c r="U30" s="47">
        <v>0.4</v>
      </c>
      <c r="V30" s="47">
        <v>0.373033</v>
      </c>
    </row>
    <row r="31" spans="1:24" x14ac:dyDescent="0.2">
      <c r="A31" s="55" t="s">
        <v>52</v>
      </c>
      <c r="B31" s="38">
        <v>4.6733500000000001</v>
      </c>
      <c r="C31" s="38">
        <v>3.6570999999999998</v>
      </c>
      <c r="D31" s="38">
        <v>1.5159100000000001</v>
      </c>
      <c r="E31" s="38">
        <v>4.4693199999999997</v>
      </c>
      <c r="F31" s="38">
        <v>6.6581000000000001</v>
      </c>
      <c r="G31" s="38">
        <v>6</v>
      </c>
      <c r="H31" s="38">
        <v>4.1188599999999997</v>
      </c>
      <c r="I31" s="38">
        <v>0.97912900000000003</v>
      </c>
      <c r="J31" s="38">
        <v>0.81753200000000004</v>
      </c>
      <c r="K31" s="38">
        <v>0.48026200000000002</v>
      </c>
      <c r="L31" s="38">
        <v>1.104247</v>
      </c>
      <c r="M31" s="38">
        <v>1.7940229999999999</v>
      </c>
      <c r="N31" s="38">
        <v>4</v>
      </c>
      <c r="O31" s="38">
        <v>0.98952300000000004</v>
      </c>
      <c r="P31" s="47">
        <v>7.0779999999999996E-2</v>
      </c>
      <c r="Q31" s="47">
        <v>3.0703999999999999E-2</v>
      </c>
      <c r="R31" s="47">
        <v>5.0277000000000002E-2</v>
      </c>
      <c r="S31" s="47">
        <v>0.130664</v>
      </c>
      <c r="T31" s="47">
        <v>0.15271399999999999</v>
      </c>
      <c r="U31" s="47">
        <v>0.1</v>
      </c>
      <c r="V31" s="47">
        <v>6.0539999999999997E-2</v>
      </c>
    </row>
    <row r="32" spans="1:24" x14ac:dyDescent="0.2">
      <c r="A32" s="110" t="s">
        <v>54</v>
      </c>
      <c r="B32" s="46">
        <v>0.70589999999999997</v>
      </c>
      <c r="C32" s="46">
        <v>1.2110000000000001</v>
      </c>
      <c r="D32" s="46">
        <v>0.81674000000000002</v>
      </c>
      <c r="E32" s="46">
        <v>0.31986999999999999</v>
      </c>
      <c r="F32" s="46">
        <v>2.7579999999999997E-2</v>
      </c>
      <c r="G32" s="46" t="s">
        <v>23</v>
      </c>
      <c r="H32" s="46" t="s">
        <v>23</v>
      </c>
      <c r="I32" s="46">
        <v>0.46123599999999998</v>
      </c>
      <c r="J32" s="46">
        <v>0.560419</v>
      </c>
      <c r="K32" s="46">
        <v>0.35994300000000001</v>
      </c>
      <c r="L32" s="46">
        <v>0.112397</v>
      </c>
      <c r="M32" s="46">
        <v>7.0899999999999999E-3</v>
      </c>
      <c r="N32" s="46" t="s">
        <v>23</v>
      </c>
      <c r="O32" s="46" t="s">
        <v>23</v>
      </c>
      <c r="P32" s="47">
        <v>7.7337000000000003E-2</v>
      </c>
      <c r="Q32" s="47">
        <v>6.4952999999999997E-2</v>
      </c>
      <c r="R32" s="47">
        <v>4.8957000000000001E-2</v>
      </c>
      <c r="S32" s="47">
        <v>4.9810000000000002E-3</v>
      </c>
      <c r="T32" s="38" t="s">
        <v>23</v>
      </c>
      <c r="U32" s="47" t="s">
        <v>23</v>
      </c>
      <c r="V32" s="47" t="s">
        <v>23</v>
      </c>
    </row>
    <row r="33" spans="1:22" x14ac:dyDescent="0.2">
      <c r="A33" s="218" t="s">
        <v>249</v>
      </c>
      <c r="B33" s="207"/>
      <c r="C33" s="207"/>
      <c r="D33" s="207"/>
      <c r="E33" s="207"/>
      <c r="F33" s="207"/>
      <c r="G33" s="207"/>
      <c r="H33" s="207"/>
      <c r="I33" s="207"/>
      <c r="J33" s="207"/>
      <c r="K33" s="207"/>
      <c r="L33" s="207"/>
      <c r="M33" s="207"/>
      <c r="N33" s="207"/>
      <c r="O33" s="207"/>
      <c r="P33" s="219"/>
      <c r="Q33" s="219"/>
      <c r="R33" s="219"/>
      <c r="S33" s="219"/>
      <c r="T33" s="220"/>
      <c r="U33" s="219"/>
      <c r="V33" s="219"/>
    </row>
    <row r="34" spans="1:22" s="2" customFormat="1" ht="42" customHeight="1" x14ac:dyDescent="0.2">
      <c r="A34" s="287" t="s">
        <v>256</v>
      </c>
      <c r="B34" s="287"/>
      <c r="C34" s="287"/>
      <c r="D34" s="287"/>
      <c r="E34" s="287"/>
      <c r="F34" s="287"/>
      <c r="G34" s="287"/>
      <c r="H34" s="287"/>
      <c r="I34" s="287"/>
      <c r="J34" s="287"/>
      <c r="K34" s="287"/>
      <c r="L34" s="287"/>
      <c r="M34" s="287"/>
      <c r="N34" s="287"/>
      <c r="O34" s="287"/>
    </row>
    <row r="35" spans="1:22" s="2" customFormat="1" ht="44.25" customHeight="1" x14ac:dyDescent="0.2">
      <c r="A35" s="287"/>
      <c r="B35" s="287"/>
      <c r="C35" s="287"/>
      <c r="D35" s="287"/>
      <c r="E35" s="287"/>
      <c r="F35" s="287"/>
      <c r="G35" s="287"/>
      <c r="H35" s="287"/>
      <c r="I35" s="287"/>
      <c r="J35" s="287"/>
      <c r="K35" s="287"/>
      <c r="L35" s="287"/>
      <c r="M35" s="287"/>
      <c r="N35" s="287"/>
      <c r="O35" s="287"/>
    </row>
    <row r="36" spans="1:22" s="59" customFormat="1" ht="15.75" customHeight="1" x14ac:dyDescent="0.25">
      <c r="A36" s="57" t="s">
        <v>56</v>
      </c>
      <c r="B36" s="58"/>
      <c r="C36" s="58"/>
      <c r="D36" s="58"/>
      <c r="E36" s="58"/>
      <c r="F36" s="58"/>
    </row>
  </sheetData>
  <mergeCells count="6">
    <mergeCell ref="A34:O35"/>
    <mergeCell ref="A1:T1"/>
    <mergeCell ref="A2:A3"/>
    <mergeCell ref="B2:H2"/>
    <mergeCell ref="I2:O2"/>
    <mergeCell ref="P2:V2"/>
  </mergeCells>
  <pageMargins left="0.7" right="0.53" top="0.75" bottom="0.75" header="0.3" footer="0.3"/>
  <pageSetup paperSize="9" scale="9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2"/>
  <sheetViews>
    <sheetView zoomScale="90" zoomScaleNormal="90" workbookViewId="0">
      <pane xSplit="1" ySplit="3" topLeftCell="B4" activePane="bottomRight" state="frozen"/>
      <selection activeCell="X10" sqref="X10"/>
      <selection pane="topRight" activeCell="X10" sqref="X10"/>
      <selection pane="bottomLeft" activeCell="X10" sqref="X10"/>
      <selection pane="bottomRight" activeCell="S21" sqref="S21"/>
    </sheetView>
  </sheetViews>
  <sheetFormatPr defaultColWidth="9.140625" defaultRowHeight="15" x14ac:dyDescent="0.25"/>
  <cols>
    <col min="1" max="1" width="27.85546875" style="113" customWidth="1"/>
    <col min="2" max="2" width="6.7109375" style="130" customWidth="1"/>
    <col min="3" max="3" width="6" style="130" customWidth="1"/>
    <col min="4" max="6" width="6.85546875" style="130" customWidth="1"/>
    <col min="7" max="8" width="6.42578125" style="130" customWidth="1"/>
    <col min="9" max="10" width="6.85546875" style="130" customWidth="1"/>
    <col min="11" max="12" width="7.140625" style="130" customWidth="1"/>
    <col min="13" max="13" width="6.28515625" style="130" customWidth="1"/>
    <col min="14" max="15" width="7.7109375" style="130" customWidth="1"/>
    <col min="16" max="19" width="6.5703125" style="130" customWidth="1"/>
    <col min="20" max="20" width="6.5703125" style="130" hidden="1" customWidth="1"/>
    <col min="21" max="23" width="6.5703125" style="130" customWidth="1"/>
    <col min="24" max="16384" width="9.140625" style="113"/>
  </cols>
  <sheetData>
    <row r="1" spans="1:23" x14ac:dyDescent="0.25">
      <c r="A1" s="288" t="s">
        <v>104</v>
      </c>
      <c r="B1" s="288"/>
      <c r="C1" s="288"/>
      <c r="D1" s="288"/>
      <c r="E1" s="288"/>
      <c r="F1" s="288"/>
      <c r="G1" s="288"/>
      <c r="H1" s="288"/>
      <c r="I1" s="288"/>
      <c r="J1" s="288"/>
      <c r="K1" s="288"/>
      <c r="L1" s="288"/>
      <c r="M1" s="288"/>
      <c r="N1" s="288"/>
      <c r="O1" s="288"/>
      <c r="P1" s="289"/>
      <c r="Q1" s="289"/>
      <c r="R1" s="289"/>
      <c r="S1" s="289"/>
      <c r="T1" s="289"/>
      <c r="U1" s="289"/>
      <c r="V1" s="113"/>
      <c r="W1" s="113"/>
    </row>
    <row r="2" spans="1:23" s="22" customFormat="1" ht="15" customHeight="1" x14ac:dyDescent="0.2">
      <c r="A2" s="295" t="s">
        <v>1</v>
      </c>
      <c r="B2" s="283" t="s">
        <v>93</v>
      </c>
      <c r="C2" s="284"/>
      <c r="D2" s="284"/>
      <c r="E2" s="284"/>
      <c r="F2" s="284"/>
      <c r="G2" s="284"/>
      <c r="H2" s="297"/>
      <c r="I2" s="283" t="s">
        <v>94</v>
      </c>
      <c r="J2" s="284"/>
      <c r="K2" s="284"/>
      <c r="L2" s="284"/>
      <c r="M2" s="284"/>
      <c r="N2" s="284"/>
      <c r="O2" s="297"/>
      <c r="P2" s="283" t="s">
        <v>95</v>
      </c>
      <c r="Q2" s="284"/>
      <c r="R2" s="284"/>
      <c r="S2" s="284"/>
      <c r="T2" s="284"/>
      <c r="U2" s="284"/>
      <c r="V2" s="284"/>
      <c r="W2" s="286"/>
    </row>
    <row r="3" spans="1:23" x14ac:dyDescent="0.25">
      <c r="A3" s="296"/>
      <c r="B3" s="114">
        <v>2010</v>
      </c>
      <c r="C3" s="114">
        <v>2011</v>
      </c>
      <c r="D3" s="114">
        <v>2012</v>
      </c>
      <c r="E3" s="114">
        <v>2013</v>
      </c>
      <c r="F3" s="114">
        <v>2014</v>
      </c>
      <c r="G3" s="114">
        <v>2015</v>
      </c>
      <c r="H3" s="114">
        <v>2016</v>
      </c>
      <c r="I3" s="114">
        <v>2010</v>
      </c>
      <c r="J3" s="114">
        <v>2011</v>
      </c>
      <c r="K3" s="114">
        <v>2012</v>
      </c>
      <c r="L3" s="114">
        <v>2013</v>
      </c>
      <c r="M3" s="114">
        <v>2014</v>
      </c>
      <c r="N3" s="114">
        <v>2015</v>
      </c>
      <c r="O3" s="114">
        <v>2016</v>
      </c>
      <c r="P3" s="114">
        <v>2010</v>
      </c>
      <c r="Q3" s="114">
        <v>2011</v>
      </c>
      <c r="R3" s="114">
        <v>2012</v>
      </c>
      <c r="S3" s="114">
        <v>2013</v>
      </c>
      <c r="T3" s="114"/>
      <c r="U3" s="114">
        <v>2014</v>
      </c>
      <c r="V3" s="114">
        <v>2015</v>
      </c>
      <c r="W3" s="114">
        <v>2016</v>
      </c>
    </row>
    <row r="4" spans="1:23" s="118" customFormat="1" x14ac:dyDescent="0.25">
      <c r="A4" s="115"/>
      <c r="B4" s="116"/>
      <c r="C4" s="116"/>
      <c r="D4" s="116"/>
      <c r="E4" s="116"/>
      <c r="F4" s="116"/>
      <c r="G4" s="116"/>
      <c r="H4" s="116"/>
      <c r="I4" s="116"/>
      <c r="J4" s="116"/>
      <c r="K4" s="116" t="s">
        <v>3</v>
      </c>
      <c r="L4" s="116"/>
      <c r="M4" s="116"/>
      <c r="N4" s="116"/>
      <c r="O4" s="116"/>
      <c r="P4" s="116"/>
      <c r="Q4" s="116"/>
      <c r="R4" s="116"/>
      <c r="S4" s="116"/>
      <c r="T4" s="116"/>
      <c r="U4" s="116"/>
      <c r="V4" s="117"/>
      <c r="W4" s="117"/>
    </row>
    <row r="5" spans="1:23" x14ac:dyDescent="0.25">
      <c r="A5" s="119" t="s">
        <v>6</v>
      </c>
      <c r="B5" s="120">
        <v>0.20094000000000001</v>
      </c>
      <c r="C5" s="120">
        <v>8.2670000000000007E-2</v>
      </c>
      <c r="D5" s="120">
        <v>0.39135000000000003</v>
      </c>
      <c r="E5" s="120">
        <v>0.46970000000000001</v>
      </c>
      <c r="F5" s="120">
        <v>0.69395000000000007</v>
      </c>
      <c r="G5" s="120">
        <v>0.315</v>
      </c>
      <c r="H5" s="120">
        <v>0.43342000000000003</v>
      </c>
      <c r="I5" s="120">
        <v>9.4654000000000002E-2</v>
      </c>
      <c r="J5" s="120">
        <v>3.2563000000000002E-2</v>
      </c>
      <c r="K5" s="120">
        <v>5.3961000000000002E-2</v>
      </c>
      <c r="L5" s="120">
        <v>0.11275300000000001</v>
      </c>
      <c r="M5" s="120">
        <v>0.347522</v>
      </c>
      <c r="N5" s="120">
        <v>0.29099999999999998</v>
      </c>
      <c r="O5" s="120">
        <v>0.60289700000000002</v>
      </c>
      <c r="P5" s="121">
        <v>5.1521999999999998E-2</v>
      </c>
      <c r="Q5" s="121">
        <v>1.2279999999999999E-3</v>
      </c>
      <c r="R5" s="121">
        <v>3.607E-3</v>
      </c>
      <c r="S5" s="121">
        <v>9.5420000000000001E-3</v>
      </c>
      <c r="T5" s="121"/>
      <c r="U5" s="121">
        <v>8.1960000000000005E-2</v>
      </c>
      <c r="V5" s="121">
        <v>0.02</v>
      </c>
      <c r="W5" s="121">
        <v>4.5381999999999999E-2</v>
      </c>
    </row>
    <row r="6" spans="1:23" x14ac:dyDescent="0.25">
      <c r="A6" s="122" t="s">
        <v>8</v>
      </c>
      <c r="B6" s="123">
        <v>3.2699999999999999E-3</v>
      </c>
      <c r="C6" s="123">
        <v>1.026E-2</v>
      </c>
      <c r="D6" s="123">
        <v>9.9600000000000001E-3</v>
      </c>
      <c r="E6" s="123">
        <v>1.337E-2</v>
      </c>
      <c r="F6" s="123">
        <v>1.1009999999999999E-2</v>
      </c>
      <c r="G6" s="123">
        <v>5.3200000000000001E-3</v>
      </c>
      <c r="H6" s="123">
        <v>5.3200000000000001E-3</v>
      </c>
      <c r="I6" s="123">
        <v>1.2043999999999999E-2</v>
      </c>
      <c r="J6" s="123">
        <v>5.6869000000000003E-2</v>
      </c>
      <c r="K6" s="123">
        <v>3.5839000000000003E-2</v>
      </c>
      <c r="L6" s="123">
        <v>6.6869999999999999E-2</v>
      </c>
      <c r="M6" s="123">
        <v>4.1549999999999997E-2</v>
      </c>
      <c r="N6" s="123">
        <v>1.9E-2</v>
      </c>
      <c r="O6" s="123">
        <v>1.9E-2</v>
      </c>
      <c r="P6" s="124">
        <v>3.1700000000000001E-3</v>
      </c>
      <c r="Q6" s="124">
        <v>5.6290000000000003E-3</v>
      </c>
      <c r="R6" s="124" t="s">
        <v>23</v>
      </c>
      <c r="S6" s="124">
        <v>3.2499999999999999E-3</v>
      </c>
      <c r="T6" s="124"/>
      <c r="U6" s="124">
        <v>3.0000000000000001E-3</v>
      </c>
      <c r="V6" s="124">
        <v>2E-3</v>
      </c>
      <c r="W6" s="124">
        <v>2E-3</v>
      </c>
    </row>
    <row r="7" spans="1:23" x14ac:dyDescent="0.25">
      <c r="A7" s="125" t="s">
        <v>105</v>
      </c>
      <c r="B7" s="126" t="s">
        <v>23</v>
      </c>
      <c r="C7" s="126" t="s">
        <v>23</v>
      </c>
      <c r="D7" s="126" t="s">
        <v>23</v>
      </c>
      <c r="E7" s="126" t="s">
        <v>23</v>
      </c>
      <c r="F7" s="126" t="s">
        <v>23</v>
      </c>
      <c r="G7" s="126" t="s">
        <v>23</v>
      </c>
      <c r="H7" s="126" t="s">
        <v>23</v>
      </c>
      <c r="I7" s="126">
        <v>4.7586399999999998</v>
      </c>
      <c r="J7" s="126">
        <v>3.599917</v>
      </c>
      <c r="K7" s="126">
        <v>5.1503629999999996</v>
      </c>
      <c r="L7" s="126">
        <v>6.7425360000000003</v>
      </c>
      <c r="M7" s="126" t="s">
        <v>23</v>
      </c>
      <c r="N7" s="126" t="s">
        <v>23</v>
      </c>
      <c r="O7" s="126" t="s">
        <v>23</v>
      </c>
      <c r="P7" s="127" t="s">
        <v>23</v>
      </c>
      <c r="Q7" s="127" t="s">
        <v>23</v>
      </c>
      <c r="R7" s="127" t="s">
        <v>23</v>
      </c>
      <c r="S7" s="127" t="s">
        <v>23</v>
      </c>
      <c r="T7" s="127" t="s">
        <v>23</v>
      </c>
      <c r="U7" s="127" t="s">
        <v>23</v>
      </c>
      <c r="V7" s="127" t="s">
        <v>23</v>
      </c>
      <c r="W7" s="127" t="s">
        <v>23</v>
      </c>
    </row>
    <row r="8" spans="1:23" s="118" customFormat="1" x14ac:dyDescent="0.25">
      <c r="A8" s="115"/>
      <c r="B8" s="116"/>
      <c r="C8" s="116"/>
      <c r="D8" s="116"/>
      <c r="E8" s="116"/>
      <c r="F8" s="116"/>
      <c r="G8" s="116"/>
      <c r="H8" s="116" t="s">
        <v>14</v>
      </c>
      <c r="I8" s="116"/>
      <c r="J8" s="116"/>
      <c r="K8" s="116" t="s">
        <v>13</v>
      </c>
      <c r="L8" s="116"/>
      <c r="M8" s="116"/>
      <c r="N8" s="116"/>
      <c r="O8" s="116" t="s">
        <v>14</v>
      </c>
      <c r="P8" s="116"/>
      <c r="Q8" s="116"/>
      <c r="R8" s="116"/>
      <c r="S8" s="116"/>
      <c r="T8" s="116"/>
      <c r="U8" s="116"/>
      <c r="V8" s="117"/>
      <c r="W8" s="117" t="s">
        <v>14</v>
      </c>
    </row>
    <row r="9" spans="1:23" x14ac:dyDescent="0.25">
      <c r="A9" s="119" t="s">
        <v>99</v>
      </c>
      <c r="B9" s="120">
        <v>7.36531</v>
      </c>
      <c r="C9" s="120">
        <v>5.91988</v>
      </c>
      <c r="D9" s="120">
        <v>6.95824</v>
      </c>
      <c r="E9" s="120">
        <v>11.12393</v>
      </c>
      <c r="F9" s="120">
        <v>11.062280000000001</v>
      </c>
      <c r="G9" s="120">
        <v>6</v>
      </c>
      <c r="H9" s="120">
        <v>4.5294600000000003</v>
      </c>
      <c r="I9" s="120">
        <v>0.54367600000000005</v>
      </c>
      <c r="J9" s="120">
        <v>3.460934</v>
      </c>
      <c r="K9" s="120">
        <v>5.4071230000000003</v>
      </c>
      <c r="L9" s="120">
        <v>6.1171660000000001</v>
      </c>
      <c r="M9" s="120">
        <v>6.7036619999999996</v>
      </c>
      <c r="N9" s="120">
        <v>6</v>
      </c>
      <c r="O9" s="120">
        <v>4.7181689999999996</v>
      </c>
      <c r="P9" s="121">
        <v>5.8987999999999999E-2</v>
      </c>
      <c r="Q9" s="121">
        <v>0.87957600000000002</v>
      </c>
      <c r="R9" s="121">
        <v>1.045801</v>
      </c>
      <c r="S9" s="121">
        <v>1.001757</v>
      </c>
      <c r="T9" s="121"/>
      <c r="U9" s="121">
        <v>1.1533469999999999</v>
      </c>
      <c r="V9" s="121">
        <v>1.2</v>
      </c>
      <c r="W9" s="121">
        <v>0.66400499999999996</v>
      </c>
    </row>
    <row r="10" spans="1:23" x14ac:dyDescent="0.25">
      <c r="A10" s="122" t="s">
        <v>18</v>
      </c>
      <c r="B10" s="123">
        <v>0.90664999999999996</v>
      </c>
      <c r="C10" s="123">
        <v>1.5300100000000001</v>
      </c>
      <c r="D10" s="123">
        <v>1.0470999999999999</v>
      </c>
      <c r="E10" s="123">
        <v>1.4861099999999998</v>
      </c>
      <c r="F10" s="123">
        <v>1.1602999999999999</v>
      </c>
      <c r="G10" s="123">
        <v>2</v>
      </c>
      <c r="H10" s="123">
        <v>0.65400000000000003</v>
      </c>
      <c r="I10" s="123">
        <v>0.239259</v>
      </c>
      <c r="J10" s="123">
        <v>0.44401400000000002</v>
      </c>
      <c r="K10" s="123">
        <v>0.32271499999999997</v>
      </c>
      <c r="L10" s="123">
        <v>0.43717299999999998</v>
      </c>
      <c r="M10" s="123">
        <v>0.350103</v>
      </c>
      <c r="N10" s="123">
        <v>0.48899999999999999</v>
      </c>
      <c r="O10" s="123">
        <v>0.19273799999999999</v>
      </c>
      <c r="P10" s="124">
        <v>1.1514E-2</v>
      </c>
      <c r="Q10" s="124">
        <v>1.1277000000000001E-2</v>
      </c>
      <c r="R10" s="124">
        <v>1.9515999999999999E-2</v>
      </c>
      <c r="S10" s="124">
        <v>1.4571000000000001E-2</v>
      </c>
      <c r="T10" s="124"/>
      <c r="U10" s="124">
        <v>1.0997E-2</v>
      </c>
      <c r="V10" s="124">
        <v>0.01</v>
      </c>
      <c r="W10" s="124">
        <v>4.8479999999999999E-3</v>
      </c>
    </row>
    <row r="11" spans="1:23" x14ac:dyDescent="0.25">
      <c r="A11" s="122" t="s">
        <v>20</v>
      </c>
      <c r="B11" s="123">
        <v>19.473890000000001</v>
      </c>
      <c r="C11" s="123">
        <v>30.644380000000002</v>
      </c>
      <c r="D11" s="123">
        <v>55.945230000000002</v>
      </c>
      <c r="E11" s="123">
        <v>58.916309999999996</v>
      </c>
      <c r="F11" s="123">
        <v>59.960149999999999</v>
      </c>
      <c r="G11" s="123">
        <v>151</v>
      </c>
      <c r="H11" s="123">
        <v>106.28</v>
      </c>
      <c r="I11" s="123">
        <v>44.717827</v>
      </c>
      <c r="J11" s="123">
        <v>59.966166000000001</v>
      </c>
      <c r="K11" s="123">
        <v>100.49096</v>
      </c>
      <c r="L11" s="123">
        <v>95.870157000000006</v>
      </c>
      <c r="M11" s="123">
        <v>96.365482999999998</v>
      </c>
      <c r="N11" s="123">
        <v>164</v>
      </c>
      <c r="O11" s="123">
        <v>172.120372</v>
      </c>
      <c r="P11" s="124">
        <v>0.48120299999999999</v>
      </c>
      <c r="Q11" s="124">
        <v>0.32125100000000001</v>
      </c>
      <c r="R11" s="124">
        <v>0.78024400000000005</v>
      </c>
      <c r="S11" s="124">
        <v>0.81558200000000003</v>
      </c>
      <c r="T11" s="124"/>
      <c r="U11" s="124">
        <v>1.0015799999999999</v>
      </c>
      <c r="V11" s="124">
        <v>1.29</v>
      </c>
      <c r="W11" s="124">
        <v>1.15767</v>
      </c>
    </row>
    <row r="12" spans="1:23" x14ac:dyDescent="0.25">
      <c r="A12" s="122" t="s">
        <v>100</v>
      </c>
      <c r="B12" s="123">
        <v>1.9734</v>
      </c>
      <c r="C12" s="123">
        <v>5.3693999999999997</v>
      </c>
      <c r="D12" s="123">
        <v>13.352349999999999</v>
      </c>
      <c r="E12" s="123">
        <v>22.703040000000001</v>
      </c>
      <c r="F12" s="123">
        <v>50.103470000000002</v>
      </c>
      <c r="G12" s="123">
        <v>68</v>
      </c>
      <c r="H12" s="123">
        <v>50.687100000000001</v>
      </c>
      <c r="I12" s="123">
        <v>0.72437499999999999</v>
      </c>
      <c r="J12" s="123">
        <v>2.4716049999999998</v>
      </c>
      <c r="K12" s="123">
        <v>4.67075</v>
      </c>
      <c r="L12" s="123">
        <v>5.4485539999999997</v>
      </c>
      <c r="M12" s="123">
        <v>9.5084700000000009</v>
      </c>
      <c r="N12" s="123">
        <v>13</v>
      </c>
      <c r="O12" s="123">
        <v>9.9545139999999996</v>
      </c>
      <c r="P12" s="124">
        <v>1.1025999999999999E-2</v>
      </c>
      <c r="Q12" s="124">
        <v>4.0672E-2</v>
      </c>
      <c r="R12" s="124">
        <v>8.1104999999999997E-2</v>
      </c>
      <c r="S12" s="124">
        <v>0.108458</v>
      </c>
      <c r="T12" s="124"/>
      <c r="U12" s="124">
        <v>0.149509</v>
      </c>
      <c r="V12" s="124">
        <v>0.09</v>
      </c>
      <c r="W12" s="124">
        <v>0.101317</v>
      </c>
    </row>
    <row r="13" spans="1:23" x14ac:dyDescent="0.25">
      <c r="A13" s="125" t="s">
        <v>106</v>
      </c>
      <c r="B13" s="126">
        <v>0.32957999999999998</v>
      </c>
      <c r="C13" s="126" t="s">
        <v>23</v>
      </c>
      <c r="D13" s="126" t="s">
        <v>23</v>
      </c>
      <c r="E13" s="126" t="s">
        <v>23</v>
      </c>
      <c r="F13" s="126" t="s">
        <v>23</v>
      </c>
      <c r="G13" s="126" t="s">
        <v>23</v>
      </c>
      <c r="H13" s="126" t="s">
        <v>23</v>
      </c>
      <c r="I13" s="126">
        <v>0.96935300000000002</v>
      </c>
      <c r="J13" s="126">
        <v>1.5780909999999999</v>
      </c>
      <c r="K13" s="126">
        <v>2.168037</v>
      </c>
      <c r="L13" s="126">
        <v>8.4159670000000002</v>
      </c>
      <c r="M13" s="126">
        <v>19.624561</v>
      </c>
      <c r="N13" s="126" t="s">
        <v>23</v>
      </c>
      <c r="O13" s="126">
        <v>33.826624000000002</v>
      </c>
      <c r="P13" s="127">
        <v>3.5355999999999999E-2</v>
      </c>
      <c r="Q13" s="127">
        <v>9.5139999999999999E-3</v>
      </c>
      <c r="R13" s="127">
        <v>0.154366</v>
      </c>
      <c r="S13" s="127">
        <v>0.28228199999999998</v>
      </c>
      <c r="T13" s="127"/>
      <c r="U13" s="127">
        <v>0.70417600000000002</v>
      </c>
      <c r="V13" s="127">
        <v>0.6</v>
      </c>
      <c r="W13" s="127">
        <v>1.5894600000000001</v>
      </c>
    </row>
    <row r="14" spans="1:23" s="118" customFormat="1" x14ac:dyDescent="0.25">
      <c r="A14" s="115"/>
      <c r="B14" s="116"/>
      <c r="C14" s="116"/>
      <c r="D14" s="116"/>
      <c r="E14" s="116"/>
      <c r="F14" s="116"/>
      <c r="G14" s="116"/>
      <c r="H14" s="116" t="s">
        <v>14</v>
      </c>
      <c r="I14" s="116"/>
      <c r="J14" s="116"/>
      <c r="K14" s="116" t="s">
        <v>29</v>
      </c>
      <c r="L14" s="116"/>
      <c r="M14" s="116"/>
      <c r="N14" s="116"/>
      <c r="O14" s="116" t="s">
        <v>14</v>
      </c>
      <c r="P14" s="116"/>
      <c r="Q14" s="116"/>
      <c r="R14" s="116"/>
      <c r="S14" s="116"/>
      <c r="T14" s="116"/>
      <c r="U14" s="116"/>
      <c r="V14" s="117"/>
      <c r="W14" s="117" t="s">
        <v>14</v>
      </c>
    </row>
    <row r="15" spans="1:23" x14ac:dyDescent="0.25">
      <c r="A15" s="119" t="s">
        <v>31</v>
      </c>
      <c r="B15" s="120">
        <v>4.2076700000000002</v>
      </c>
      <c r="C15" s="120">
        <v>2.9293899999999997</v>
      </c>
      <c r="D15" s="120">
        <v>2.7267100000000002</v>
      </c>
      <c r="E15" s="120">
        <v>2.5345500000000003</v>
      </c>
      <c r="F15" s="120">
        <v>3.8540900000000002</v>
      </c>
      <c r="G15" s="120">
        <v>1</v>
      </c>
      <c r="H15" s="120">
        <v>1.24525</v>
      </c>
      <c r="I15" s="120">
        <v>4.7679729999999996</v>
      </c>
      <c r="J15" s="120">
        <v>7.5536430000000001</v>
      </c>
      <c r="K15" s="120">
        <v>13.046535</v>
      </c>
      <c r="L15" s="120">
        <v>6.6669720000000003</v>
      </c>
      <c r="M15" s="120">
        <v>18.511389000000001</v>
      </c>
      <c r="N15" s="120">
        <v>12</v>
      </c>
      <c r="O15" s="120">
        <v>14.496352999999999</v>
      </c>
      <c r="P15" s="121">
        <v>0.247139</v>
      </c>
      <c r="Q15" s="121">
        <v>0.28888200000000003</v>
      </c>
      <c r="R15" s="121">
        <v>0.33737800000000001</v>
      </c>
      <c r="S15" s="121">
        <v>0.146699</v>
      </c>
      <c r="T15" s="121"/>
      <c r="U15" s="121">
        <v>0.166685</v>
      </c>
      <c r="V15" s="121">
        <v>0.08</v>
      </c>
      <c r="W15" s="121">
        <v>0.31778000000000001</v>
      </c>
    </row>
    <row r="16" spans="1:23" x14ac:dyDescent="0.25">
      <c r="A16" s="122" t="s">
        <v>32</v>
      </c>
      <c r="B16" s="123">
        <v>30.783470000000001</v>
      </c>
      <c r="C16" s="123">
        <v>39.177589999999995</v>
      </c>
      <c r="D16" s="123">
        <v>21.40475</v>
      </c>
      <c r="E16" s="123">
        <v>15.69802</v>
      </c>
      <c r="F16" s="123">
        <v>17.92239</v>
      </c>
      <c r="G16" s="123">
        <v>10</v>
      </c>
      <c r="H16" s="123">
        <v>6.7559399999999998</v>
      </c>
      <c r="I16" s="123">
        <v>19.684107999999998</v>
      </c>
      <c r="J16" s="123">
        <v>27.578789</v>
      </c>
      <c r="K16" s="123">
        <v>21.220876000000001</v>
      </c>
      <c r="L16" s="123">
        <v>14.929475</v>
      </c>
      <c r="M16" s="123">
        <v>13.296195000000001</v>
      </c>
      <c r="N16" s="123">
        <v>10</v>
      </c>
      <c r="O16" s="123">
        <v>9.5501780000000007</v>
      </c>
      <c r="P16" s="124">
        <v>1.6794960000000001</v>
      </c>
      <c r="Q16" s="124">
        <v>1.9479379999999999</v>
      </c>
      <c r="R16" s="124">
        <v>1.2849870000000001</v>
      </c>
      <c r="S16" s="124">
        <v>0.93476999999999999</v>
      </c>
      <c r="T16" s="124"/>
      <c r="U16" s="124">
        <v>0.54992399999999997</v>
      </c>
      <c r="V16" s="124">
        <v>0.71</v>
      </c>
      <c r="W16" s="124">
        <v>0.78044100000000005</v>
      </c>
    </row>
    <row r="17" spans="1:23" x14ac:dyDescent="0.25">
      <c r="A17" s="122" t="s">
        <v>34</v>
      </c>
      <c r="B17" s="123">
        <v>49.198939223809546</v>
      </c>
      <c r="C17" s="123">
        <v>39.76632480851616</v>
      </c>
      <c r="D17" s="123">
        <v>17.881344759393542</v>
      </c>
      <c r="E17" s="123">
        <v>3.6740969103131995</v>
      </c>
      <c r="F17" s="123">
        <f>1.861*1.22</f>
        <v>2.2704200000000001</v>
      </c>
      <c r="G17" s="123" t="s">
        <v>23</v>
      </c>
      <c r="H17" s="123" t="s">
        <v>23</v>
      </c>
      <c r="I17" s="123">
        <v>12.713329999999999</v>
      </c>
      <c r="J17" s="123">
        <v>11.194546000000001</v>
      </c>
      <c r="K17" s="123">
        <v>5.5366869999999997</v>
      </c>
      <c r="L17" s="123">
        <v>0.845333</v>
      </c>
      <c r="M17" s="123">
        <v>0.73944500000000002</v>
      </c>
      <c r="N17" s="123" t="s">
        <v>23</v>
      </c>
      <c r="O17" s="123" t="s">
        <v>23</v>
      </c>
      <c r="P17" s="124">
        <v>3.3354000000000002E-2</v>
      </c>
      <c r="Q17" s="124">
        <v>6.4321000000000003E-2</v>
      </c>
      <c r="R17" s="124">
        <v>9.4199999999999996E-3</v>
      </c>
      <c r="S17" s="124">
        <v>2.1984E-2</v>
      </c>
      <c r="T17" s="124"/>
      <c r="U17" s="124">
        <v>4.0467999999999997E-2</v>
      </c>
      <c r="V17" s="124" t="s">
        <v>23</v>
      </c>
      <c r="W17" s="124" t="s">
        <v>23</v>
      </c>
    </row>
    <row r="18" spans="1:23" x14ac:dyDescent="0.25">
      <c r="A18" s="122" t="s">
        <v>35</v>
      </c>
      <c r="B18" s="123">
        <v>6.0025200000000005</v>
      </c>
      <c r="C18" s="123">
        <v>3.3234599999999999</v>
      </c>
      <c r="D18" s="123">
        <v>2.18181</v>
      </c>
      <c r="E18" s="123">
        <v>2.7941100000000003</v>
      </c>
      <c r="F18" s="123">
        <v>1.8076700000000001</v>
      </c>
      <c r="G18" s="123">
        <v>1</v>
      </c>
      <c r="H18" s="123">
        <v>0.88049999999999995</v>
      </c>
      <c r="I18" s="123">
        <v>1.0331900000000001</v>
      </c>
      <c r="J18" s="123">
        <v>0.80606100000000003</v>
      </c>
      <c r="K18" s="123">
        <v>0.60979700000000003</v>
      </c>
      <c r="L18" s="123">
        <v>0.68602799999999997</v>
      </c>
      <c r="M18" s="123">
        <v>0.57824399999999998</v>
      </c>
      <c r="N18" s="123">
        <v>0.26</v>
      </c>
      <c r="O18" s="123">
        <v>0.19764799999999999</v>
      </c>
      <c r="P18" s="124">
        <v>3.5138000000000003E-2</v>
      </c>
      <c r="Q18" s="124">
        <v>3.0197999999999999E-2</v>
      </c>
      <c r="R18" s="124">
        <v>3.4211999999999999E-2</v>
      </c>
      <c r="S18" s="124">
        <v>2.8379000000000001E-2</v>
      </c>
      <c r="T18" s="124"/>
      <c r="U18" s="124">
        <v>2.8628000000000001E-2</v>
      </c>
      <c r="V18" s="124">
        <v>0.01</v>
      </c>
      <c r="W18" s="124">
        <v>6.8230000000000001E-3</v>
      </c>
    </row>
    <row r="19" spans="1:23" x14ac:dyDescent="0.25">
      <c r="A19" s="122" t="s">
        <v>37</v>
      </c>
      <c r="B19" s="123">
        <v>542.21699000000001</v>
      </c>
      <c r="C19" s="123">
        <v>752.92604000000006</v>
      </c>
      <c r="D19" s="123">
        <v>523.41231000000005</v>
      </c>
      <c r="E19" s="123">
        <v>785.31790000000001</v>
      </c>
      <c r="F19" s="123">
        <v>571.15436999999997</v>
      </c>
      <c r="G19" s="123" t="s">
        <v>23</v>
      </c>
      <c r="H19" s="123" t="s">
        <v>23</v>
      </c>
      <c r="I19" s="123">
        <v>202.19522900000001</v>
      </c>
      <c r="J19" s="123">
        <v>174.28880599999999</v>
      </c>
      <c r="K19" s="123">
        <v>196.260661</v>
      </c>
      <c r="L19" s="123">
        <v>179.424059</v>
      </c>
      <c r="M19" s="123">
        <v>123.945312</v>
      </c>
      <c r="N19" s="124" t="s">
        <v>23</v>
      </c>
      <c r="O19" s="124" t="s">
        <v>23</v>
      </c>
      <c r="P19" s="124">
        <v>2.513096</v>
      </c>
      <c r="Q19" s="124">
        <v>3.279773</v>
      </c>
      <c r="R19" s="124">
        <v>4.906244</v>
      </c>
      <c r="S19" s="124">
        <v>3.0557759999999998</v>
      </c>
      <c r="T19" s="124"/>
      <c r="U19" s="124">
        <v>4.1839360000000001</v>
      </c>
      <c r="V19" s="124" t="s">
        <v>23</v>
      </c>
      <c r="W19" s="124" t="s">
        <v>23</v>
      </c>
    </row>
    <row r="20" spans="1:23" x14ac:dyDescent="0.25">
      <c r="A20" s="122" t="s">
        <v>39</v>
      </c>
      <c r="B20" s="123">
        <v>996.15170000000001</v>
      </c>
      <c r="C20" s="123">
        <v>866.28845999999999</v>
      </c>
      <c r="D20" s="123">
        <v>732.95582999999999</v>
      </c>
      <c r="E20" s="123">
        <v>476.38556</v>
      </c>
      <c r="F20" s="123">
        <v>12.904260000000001</v>
      </c>
      <c r="G20" s="123">
        <v>1</v>
      </c>
      <c r="H20" s="123">
        <v>1.00352</v>
      </c>
      <c r="I20" s="123">
        <v>289.33411100000001</v>
      </c>
      <c r="J20" s="123">
        <v>250.44178299999999</v>
      </c>
      <c r="K20" s="123">
        <v>246.54167899999999</v>
      </c>
      <c r="L20" s="123">
        <v>130.05153100000001</v>
      </c>
      <c r="M20" s="123">
        <v>3.8115250000000001</v>
      </c>
      <c r="N20" s="123">
        <v>0.09</v>
      </c>
      <c r="O20" s="123">
        <v>0.27057300000000001</v>
      </c>
      <c r="P20" s="124">
        <v>4.0786309999999997</v>
      </c>
      <c r="Q20" s="124">
        <v>3.7123270000000002</v>
      </c>
      <c r="R20" s="124">
        <v>4.9225320000000004</v>
      </c>
      <c r="S20" s="124">
        <v>3.1384599999999998</v>
      </c>
      <c r="T20" s="124"/>
      <c r="U20" s="124">
        <v>4.0000000000000003E-5</v>
      </c>
      <c r="V20" s="124">
        <v>7.0000000000000007E-2</v>
      </c>
      <c r="W20" s="124">
        <v>6.463E-3</v>
      </c>
    </row>
    <row r="21" spans="1:23" x14ac:dyDescent="0.25">
      <c r="A21" s="122" t="s">
        <v>102</v>
      </c>
      <c r="B21" s="123" t="s">
        <v>23</v>
      </c>
      <c r="C21" s="123" t="s">
        <v>23</v>
      </c>
      <c r="D21" s="123" t="s">
        <v>23</v>
      </c>
      <c r="E21" s="123" t="s">
        <v>23</v>
      </c>
      <c r="F21" s="123">
        <v>243.34947</v>
      </c>
      <c r="G21" s="123">
        <v>2373</v>
      </c>
      <c r="H21" s="123" t="s">
        <v>23</v>
      </c>
      <c r="I21" s="123" t="s">
        <v>23</v>
      </c>
      <c r="J21" s="123" t="s">
        <v>23</v>
      </c>
      <c r="K21" s="123" t="s">
        <v>23</v>
      </c>
      <c r="L21" s="123" t="s">
        <v>23</v>
      </c>
      <c r="M21" s="123">
        <v>62.744103000000003</v>
      </c>
      <c r="N21" s="123">
        <v>51</v>
      </c>
      <c r="O21" s="123" t="s">
        <v>23</v>
      </c>
      <c r="P21" s="123" t="s">
        <v>23</v>
      </c>
      <c r="Q21" s="123" t="s">
        <v>23</v>
      </c>
      <c r="R21" s="123" t="s">
        <v>23</v>
      </c>
      <c r="S21" s="123" t="s">
        <v>23</v>
      </c>
      <c r="T21" s="123" t="s">
        <v>23</v>
      </c>
      <c r="U21" s="123" t="s">
        <v>23</v>
      </c>
      <c r="V21" s="124">
        <v>1.37</v>
      </c>
      <c r="W21" s="124" t="s">
        <v>23</v>
      </c>
    </row>
    <row r="22" spans="1:23" x14ac:dyDescent="0.25">
      <c r="A22" s="122" t="s">
        <v>41</v>
      </c>
      <c r="B22" s="123">
        <v>41.763809999999999</v>
      </c>
      <c r="C22" s="123">
        <v>25.399099999999997</v>
      </c>
      <c r="D22" s="123">
        <v>30.287130000000001</v>
      </c>
      <c r="E22" s="123">
        <v>15.60078</v>
      </c>
      <c r="F22" s="123">
        <v>16.752800000000001</v>
      </c>
      <c r="G22" s="123">
        <v>14</v>
      </c>
      <c r="H22" s="123">
        <v>12.5375</v>
      </c>
      <c r="I22" s="123">
        <v>78.620861000000005</v>
      </c>
      <c r="J22" s="123">
        <v>50.769050999999997</v>
      </c>
      <c r="K22" s="123">
        <v>28.892202000000001</v>
      </c>
      <c r="L22" s="123">
        <v>26.288568999999999</v>
      </c>
      <c r="M22" s="123">
        <v>20.166377000000001</v>
      </c>
      <c r="N22" s="123">
        <v>16</v>
      </c>
      <c r="O22" s="123">
        <v>16.186892</v>
      </c>
      <c r="P22" s="124">
        <v>7.0256959999999999</v>
      </c>
      <c r="Q22" s="124">
        <v>3.2875380000000001</v>
      </c>
      <c r="R22" s="124">
        <v>2.8984350000000001</v>
      </c>
      <c r="S22" s="124">
        <v>1.9230320000000001</v>
      </c>
      <c r="T22" s="124"/>
      <c r="U22" s="124">
        <v>1.032079</v>
      </c>
      <c r="V22" s="124">
        <v>1.07</v>
      </c>
      <c r="W22" s="124">
        <v>0.88405699999999998</v>
      </c>
    </row>
    <row r="23" spans="1:23" x14ac:dyDescent="0.25">
      <c r="A23" s="122" t="s">
        <v>103</v>
      </c>
      <c r="B23" s="123" t="s">
        <v>23</v>
      </c>
      <c r="C23" s="123" t="s">
        <v>23</v>
      </c>
      <c r="D23" s="123" t="s">
        <v>23</v>
      </c>
      <c r="E23" s="123" t="s">
        <v>23</v>
      </c>
      <c r="F23" s="123">
        <v>288.72093000000001</v>
      </c>
      <c r="G23" s="123" t="s">
        <v>23</v>
      </c>
      <c r="H23" s="123" t="s">
        <v>23</v>
      </c>
      <c r="I23" s="123" t="s">
        <v>23</v>
      </c>
      <c r="J23" s="123" t="s">
        <v>23</v>
      </c>
      <c r="K23" s="123" t="s">
        <v>23</v>
      </c>
      <c r="L23" s="123" t="s">
        <v>23</v>
      </c>
      <c r="M23" s="123">
        <v>85.578387000000006</v>
      </c>
      <c r="N23" s="123" t="s">
        <v>23</v>
      </c>
      <c r="O23" s="123" t="s">
        <v>23</v>
      </c>
      <c r="P23" s="123" t="s">
        <v>23</v>
      </c>
      <c r="Q23" s="123" t="s">
        <v>23</v>
      </c>
      <c r="R23" s="123" t="s">
        <v>23</v>
      </c>
      <c r="S23" s="123" t="s">
        <v>23</v>
      </c>
      <c r="T23" s="124"/>
      <c r="U23" s="124">
        <v>3.8253200000000001</v>
      </c>
      <c r="V23" s="124" t="s">
        <v>23</v>
      </c>
      <c r="W23" s="124" t="s">
        <v>23</v>
      </c>
    </row>
    <row r="24" spans="1:23" x14ac:dyDescent="0.25">
      <c r="A24" s="122" t="s">
        <v>43</v>
      </c>
      <c r="B24" s="123">
        <v>49.143480000000004</v>
      </c>
      <c r="C24" s="123">
        <v>43.191410000000005</v>
      </c>
      <c r="D24" s="123">
        <v>18.111639999999998</v>
      </c>
      <c r="E24" s="123">
        <v>4.0775199999999998</v>
      </c>
      <c r="F24" s="123" t="s">
        <v>23</v>
      </c>
      <c r="G24" s="123" t="s">
        <v>23</v>
      </c>
      <c r="H24" s="123" t="s">
        <v>23</v>
      </c>
      <c r="I24" s="123">
        <v>12.713366000000001</v>
      </c>
      <c r="J24" s="123">
        <v>12.013346</v>
      </c>
      <c r="K24" s="123">
        <v>6.0521010000000004</v>
      </c>
      <c r="L24" s="123">
        <v>1.546529</v>
      </c>
      <c r="M24" s="123" t="s">
        <v>23</v>
      </c>
      <c r="N24" s="123" t="s">
        <v>23</v>
      </c>
      <c r="O24" s="123" t="s">
        <v>23</v>
      </c>
      <c r="P24" s="124">
        <v>0.342144</v>
      </c>
      <c r="Q24" s="124">
        <v>0.27254</v>
      </c>
      <c r="R24" s="124">
        <v>0.235545</v>
      </c>
      <c r="S24" s="124">
        <v>0.65951400000000004</v>
      </c>
      <c r="T24" s="124"/>
      <c r="U24" s="124" t="s">
        <v>23</v>
      </c>
      <c r="V24" s="124" t="s">
        <v>23</v>
      </c>
      <c r="W24" s="124" t="s">
        <v>23</v>
      </c>
    </row>
    <row r="25" spans="1:23" x14ac:dyDescent="0.25">
      <c r="A25" s="122" t="s">
        <v>47</v>
      </c>
      <c r="B25" s="123">
        <v>6.21197</v>
      </c>
      <c r="C25" s="123">
        <v>4.3233999999999995</v>
      </c>
      <c r="D25" s="123">
        <v>92.197789999999998</v>
      </c>
      <c r="E25" s="123">
        <v>79.130309999999994</v>
      </c>
      <c r="F25" s="123">
        <v>55.634809999999995</v>
      </c>
      <c r="G25" s="123">
        <v>50</v>
      </c>
      <c r="H25" s="123">
        <v>53.658900000000003</v>
      </c>
      <c r="I25" s="123">
        <v>12.634797000000001</v>
      </c>
      <c r="J25" s="123">
        <v>7.3961069999999998</v>
      </c>
      <c r="K25" s="123">
        <v>241.48087100000001</v>
      </c>
      <c r="L25" s="123">
        <v>233.72046900000001</v>
      </c>
      <c r="M25" s="123">
        <v>343.15133800000001</v>
      </c>
      <c r="N25" s="123">
        <v>307</v>
      </c>
      <c r="O25" s="123">
        <v>254.71156999999999</v>
      </c>
      <c r="P25" s="124">
        <v>0.13341500000000001</v>
      </c>
      <c r="Q25" s="124">
        <v>1.2149999999999999E-3</v>
      </c>
      <c r="R25" s="124">
        <v>1.5111859999999999</v>
      </c>
      <c r="S25" s="124">
        <v>2.2886679999999999</v>
      </c>
      <c r="T25" s="124"/>
      <c r="U25" s="124">
        <v>1.6250979999999999</v>
      </c>
      <c r="V25" s="124">
        <v>1.1000000000000001</v>
      </c>
      <c r="W25" s="124">
        <v>1.40584</v>
      </c>
    </row>
    <row r="26" spans="1:23" x14ac:dyDescent="0.25">
      <c r="A26" s="122" t="s">
        <v>48</v>
      </c>
      <c r="B26" s="123">
        <v>24.916400000000003</v>
      </c>
      <c r="C26" s="123">
        <v>3.8476599999999999</v>
      </c>
      <c r="D26" s="123">
        <v>2.45736</v>
      </c>
      <c r="E26" s="123">
        <v>4.8494700000000002</v>
      </c>
      <c r="F26" s="123">
        <v>4.3276899999999996</v>
      </c>
      <c r="G26" s="123">
        <v>6</v>
      </c>
      <c r="H26" s="123">
        <v>4.0333699999999997</v>
      </c>
      <c r="I26" s="123">
        <v>4.4909610000000004</v>
      </c>
      <c r="J26" s="123">
        <v>4.0115679999999996</v>
      </c>
      <c r="K26" s="123">
        <v>1.979581</v>
      </c>
      <c r="L26" s="123">
        <v>3.6136810000000001</v>
      </c>
      <c r="M26" s="123">
        <v>2.802826</v>
      </c>
      <c r="N26" s="123">
        <v>4</v>
      </c>
      <c r="O26" s="123">
        <v>3.8915250000000001</v>
      </c>
      <c r="P26" s="124">
        <v>0.39184400000000003</v>
      </c>
      <c r="Q26" s="124">
        <v>0.25964399999999999</v>
      </c>
      <c r="R26" s="124">
        <v>0.113771</v>
      </c>
      <c r="S26" s="124">
        <v>0.24652499999999999</v>
      </c>
      <c r="T26" s="124"/>
      <c r="U26" s="124">
        <v>0.322911</v>
      </c>
      <c r="V26" s="124">
        <v>0.31</v>
      </c>
      <c r="W26" s="124">
        <v>0.26375599999999999</v>
      </c>
    </row>
    <row r="27" spans="1:23" x14ac:dyDescent="0.25">
      <c r="A27" s="122" t="s">
        <v>73</v>
      </c>
      <c r="B27" s="123">
        <v>1.80284</v>
      </c>
      <c r="C27" s="123">
        <v>1.6608099999999999</v>
      </c>
      <c r="D27" s="123">
        <v>1.1380999999999999</v>
      </c>
      <c r="E27" s="123">
        <v>1.8080000000000001</v>
      </c>
      <c r="F27" s="123">
        <v>1.73668</v>
      </c>
      <c r="G27" s="123">
        <v>1</v>
      </c>
      <c r="H27" s="123">
        <v>1.29708</v>
      </c>
      <c r="I27" s="123">
        <v>1.466739</v>
      </c>
      <c r="J27" s="123">
        <v>1.94428</v>
      </c>
      <c r="K27" s="123">
        <v>1.645446</v>
      </c>
      <c r="L27" s="123">
        <v>3.6853929999999999</v>
      </c>
      <c r="M27" s="123">
        <v>3.1235930000000001</v>
      </c>
      <c r="N27" s="123">
        <v>3</v>
      </c>
      <c r="O27" s="123">
        <v>2.9747680000000001</v>
      </c>
      <c r="P27" s="124">
        <v>0.30150199999999999</v>
      </c>
      <c r="Q27" s="124">
        <v>0.183419</v>
      </c>
      <c r="R27" s="124">
        <v>0.20003799999999999</v>
      </c>
      <c r="S27" s="124">
        <v>0.54442199999999996</v>
      </c>
      <c r="T27" s="124"/>
      <c r="U27" s="124">
        <v>0.28829700000000003</v>
      </c>
      <c r="V27" s="124">
        <v>0.21</v>
      </c>
      <c r="W27" s="124">
        <v>0.17547099999999999</v>
      </c>
    </row>
    <row r="28" spans="1:23" x14ac:dyDescent="0.25">
      <c r="A28" s="122" t="s">
        <v>59</v>
      </c>
      <c r="B28" s="123">
        <v>0.71348999999999996</v>
      </c>
      <c r="C28" s="123">
        <v>2.1834499999999997</v>
      </c>
      <c r="D28" s="123">
        <v>1.0739400000000001</v>
      </c>
      <c r="E28" s="123">
        <v>1.7880199999999999</v>
      </c>
      <c r="F28" s="123">
        <v>1.5032699999999999</v>
      </c>
      <c r="G28" s="123" t="s">
        <v>23</v>
      </c>
      <c r="H28" s="123">
        <v>2.10216</v>
      </c>
      <c r="I28" s="123">
        <v>0.375496</v>
      </c>
      <c r="J28" s="123">
        <v>0.73774200000000001</v>
      </c>
      <c r="K28" s="123">
        <v>0.54032999999999998</v>
      </c>
      <c r="L28" s="123">
        <v>0.61356299999999997</v>
      </c>
      <c r="M28" s="123">
        <v>0.58018499999999995</v>
      </c>
      <c r="N28" s="123" t="s">
        <v>23</v>
      </c>
      <c r="O28" s="123">
        <v>1.5375810000000001</v>
      </c>
      <c r="P28" s="124">
        <v>7.7349999999999997E-3</v>
      </c>
      <c r="Q28" s="124">
        <v>6.5449999999999996E-3</v>
      </c>
      <c r="R28" s="124">
        <v>8.1969999999999994E-3</v>
      </c>
      <c r="S28" s="124">
        <v>7.3049999999999999E-3</v>
      </c>
      <c r="T28" s="124"/>
      <c r="U28" s="124">
        <v>7.4859999999999996E-3</v>
      </c>
      <c r="V28" s="124" t="s">
        <v>23</v>
      </c>
      <c r="W28" s="124">
        <v>2.1252E-2</v>
      </c>
    </row>
    <row r="29" spans="1:23" x14ac:dyDescent="0.25">
      <c r="A29" s="125" t="s">
        <v>54</v>
      </c>
      <c r="B29" s="126">
        <v>1.6300000000000002E-2</v>
      </c>
      <c r="C29" s="126">
        <v>4.3900000000000002E-2</v>
      </c>
      <c r="D29" s="126">
        <v>1.0500000000000002E-3</v>
      </c>
      <c r="E29" s="126">
        <v>4.0000000000000003E-5</v>
      </c>
      <c r="F29" s="126" t="s">
        <v>23</v>
      </c>
      <c r="G29" s="126" t="s">
        <v>23</v>
      </c>
      <c r="H29" s="126" t="s">
        <v>23</v>
      </c>
      <c r="I29" s="126">
        <v>4.895E-3</v>
      </c>
      <c r="J29" s="126">
        <v>4.4299999999999999E-3</v>
      </c>
      <c r="K29" s="126">
        <v>2.1499999999999999E-4</v>
      </c>
      <c r="L29" s="126">
        <v>1.5999999999999999E-5</v>
      </c>
      <c r="M29" s="126" t="s">
        <v>23</v>
      </c>
      <c r="N29" s="126" t="s">
        <v>23</v>
      </c>
      <c r="O29" s="126" t="s">
        <v>23</v>
      </c>
      <c r="P29" s="127">
        <v>3.235E-3</v>
      </c>
      <c r="Q29" s="127" t="s">
        <v>23</v>
      </c>
      <c r="R29" s="127" t="s">
        <v>23</v>
      </c>
      <c r="S29" s="127" t="s">
        <v>23</v>
      </c>
      <c r="T29" s="127" t="s">
        <v>23</v>
      </c>
      <c r="U29" s="127" t="s">
        <v>23</v>
      </c>
      <c r="V29" s="127" t="s">
        <v>23</v>
      </c>
      <c r="W29" s="127" t="s">
        <v>23</v>
      </c>
    </row>
    <row r="30" spans="1:23" x14ac:dyDescent="0.25">
      <c r="A30" s="225" t="s">
        <v>249</v>
      </c>
      <c r="B30" s="222"/>
      <c r="C30" s="222"/>
      <c r="D30" s="222"/>
      <c r="E30" s="222"/>
      <c r="F30" s="222"/>
      <c r="G30" s="222"/>
      <c r="H30" s="222"/>
      <c r="I30" s="222"/>
      <c r="J30" s="222"/>
      <c r="K30" s="222"/>
      <c r="L30" s="222"/>
      <c r="M30" s="222"/>
      <c r="N30" s="222"/>
      <c r="O30" s="222"/>
      <c r="P30" s="223"/>
      <c r="Q30" s="223"/>
      <c r="R30" s="223"/>
      <c r="S30" s="223"/>
      <c r="T30" s="223"/>
      <c r="U30" s="223"/>
      <c r="V30" s="223"/>
      <c r="W30" s="223"/>
    </row>
    <row r="31" spans="1:23" s="128" customFormat="1" ht="97.5" customHeight="1" x14ac:dyDescent="0.25">
      <c r="A31" s="294" t="s">
        <v>257</v>
      </c>
      <c r="B31" s="294"/>
      <c r="C31" s="294"/>
      <c r="D31" s="294"/>
      <c r="E31" s="294"/>
      <c r="F31" s="294"/>
      <c r="G31" s="294"/>
      <c r="H31" s="294"/>
      <c r="I31" s="294"/>
      <c r="J31" s="294"/>
      <c r="K31" s="294"/>
      <c r="L31" s="294"/>
      <c r="M31" s="294"/>
      <c r="N31" s="294"/>
      <c r="O31" s="294"/>
      <c r="P31" s="294"/>
      <c r="Q31" s="294"/>
      <c r="R31" s="294"/>
      <c r="S31" s="294"/>
      <c r="T31" s="294"/>
      <c r="U31" s="294"/>
      <c r="V31" s="294"/>
      <c r="W31" s="294"/>
    </row>
    <row r="32" spans="1:23" s="129" customFormat="1" x14ac:dyDescent="0.25">
      <c r="A32" s="221" t="s">
        <v>56</v>
      </c>
      <c r="B32" s="224"/>
      <c r="C32" s="224"/>
      <c r="D32" s="224"/>
      <c r="E32" s="224"/>
      <c r="F32" s="224"/>
      <c r="G32" s="224"/>
      <c r="H32" s="224"/>
      <c r="I32" s="224"/>
      <c r="J32" s="224"/>
      <c r="K32" s="224"/>
      <c r="L32" s="224"/>
      <c r="M32" s="224"/>
      <c r="N32" s="224"/>
      <c r="O32" s="224"/>
      <c r="P32" s="224"/>
      <c r="Q32" s="224"/>
      <c r="R32" s="224"/>
      <c r="S32" s="224"/>
      <c r="T32" s="224"/>
      <c r="U32" s="224"/>
      <c r="V32" s="224"/>
      <c r="W32" s="224"/>
    </row>
  </sheetData>
  <mergeCells count="6">
    <mergeCell ref="A31:W31"/>
    <mergeCell ref="A1:U1"/>
    <mergeCell ref="A2:A3"/>
    <mergeCell ref="B2:H2"/>
    <mergeCell ref="I2:O2"/>
    <mergeCell ref="P2:W2"/>
  </mergeCells>
  <pageMargins left="0.7" right="0.48" top="0.75" bottom="0.75" header="0.3" footer="0.3"/>
  <pageSetup paperSize="9"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28</vt:i4>
      </vt:variant>
    </vt:vector>
  </HeadingPairs>
  <TitlesOfParts>
    <vt:vector size="45" baseType="lpstr">
      <vt:lpstr>138</vt:lpstr>
      <vt:lpstr>139</vt:lpstr>
      <vt:lpstr>140</vt:lpstr>
      <vt:lpstr>141</vt:lpstr>
      <vt:lpstr>142</vt:lpstr>
      <vt:lpstr>143</vt:lpstr>
      <vt:lpstr>144</vt:lpstr>
      <vt:lpstr>145</vt:lpstr>
      <vt:lpstr>146</vt:lpstr>
      <vt:lpstr>147</vt:lpstr>
      <vt:lpstr>148</vt:lpstr>
      <vt:lpstr>149</vt:lpstr>
      <vt:lpstr>150</vt:lpstr>
      <vt:lpstr>151</vt:lpstr>
      <vt:lpstr>152</vt:lpstr>
      <vt:lpstr>153</vt:lpstr>
      <vt:lpstr>154</vt:lpstr>
      <vt:lpstr>'138'!Print_Area</vt:lpstr>
      <vt:lpstr>'139'!Print_Area</vt:lpstr>
      <vt:lpstr>'140'!Print_Area</vt:lpstr>
      <vt:lpstr>'141'!Print_Area</vt:lpstr>
      <vt:lpstr>'142'!Print_Area</vt:lpstr>
      <vt:lpstr>'143'!Print_Area</vt:lpstr>
      <vt:lpstr>'144'!Print_Area</vt:lpstr>
      <vt:lpstr>'145'!Print_Area</vt:lpstr>
      <vt:lpstr>'146'!Print_Area</vt:lpstr>
      <vt:lpstr>'147'!Print_Area</vt:lpstr>
      <vt:lpstr>'148'!Print_Area</vt:lpstr>
      <vt:lpstr>'149'!Print_Area</vt:lpstr>
      <vt:lpstr>'150'!Print_Area</vt:lpstr>
      <vt:lpstr>'151'!Print_Area</vt:lpstr>
      <vt:lpstr>'152'!Print_Area</vt:lpstr>
      <vt:lpstr>'153'!Print_Area</vt:lpstr>
      <vt:lpstr>'140'!Print_Titles</vt:lpstr>
      <vt:lpstr>'142'!Print_Titles</vt:lpstr>
      <vt:lpstr>'143'!Print_Titles</vt:lpstr>
      <vt:lpstr>'144'!Print_Titles</vt:lpstr>
      <vt:lpstr>'145'!Print_Titles</vt:lpstr>
      <vt:lpstr>'146'!Print_Titles</vt:lpstr>
      <vt:lpstr>'147'!Print_Titles</vt:lpstr>
      <vt:lpstr>'148'!Print_Titles</vt:lpstr>
      <vt:lpstr>'149'!Print_Titles</vt:lpstr>
      <vt:lpstr>'150'!Print_Titles</vt:lpstr>
      <vt:lpstr>'152'!Print_Titles</vt:lpstr>
      <vt:lpstr>'153'!Print_Titles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2017-05-18T09:23:40Z</dcterms:modified>
</cp:coreProperties>
</file>